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!PrusaModels\PrecisionWinder NT\"/>
    </mc:Choice>
  </mc:AlternateContent>
  <xr:revisionPtr revIDLastSave="0" documentId="13_ncr:1_{F64C1B52-2282-428B-92CE-A5E7BD499FE6}" xr6:coauthVersionLast="47" xr6:coauthVersionMax="47" xr10:uidLastSave="{00000000-0000-0000-0000-000000000000}"/>
  <bookViews>
    <workbookView xWindow="39570" yWindow="-120" windowWidth="27750" windowHeight="16440" activeTab="1" xr2:uid="{4A1D7F38-DB6E-4A43-A878-D731493287B6}"/>
  </bookViews>
  <sheets>
    <sheet name="Teile Matrix" sheetId="1" r:id="rId1"/>
    <sheet name="Quellen" sheetId="5" r:id="rId2"/>
  </sheets>
  <definedNames>
    <definedName name="_xlnm._FilterDatabase" localSheetId="0" hidden="1">'Teile Matrix'!$G$1:$AM$36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5" l="1"/>
  <c r="K36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2" i="5"/>
  <c r="I36" i="5"/>
  <c r="I19" i="5"/>
  <c r="J19" i="5" s="1"/>
  <c r="I20" i="5"/>
  <c r="J20" i="5"/>
  <c r="I21" i="5"/>
  <c r="J21" i="5" s="1"/>
  <c r="I22" i="5"/>
  <c r="J22" i="5"/>
  <c r="I24" i="5"/>
  <c r="J24" i="5" s="1"/>
  <c r="I25" i="5"/>
  <c r="J25" i="5"/>
  <c r="I26" i="5"/>
  <c r="J26" i="5" s="1"/>
  <c r="I27" i="5"/>
  <c r="J27" i="5" s="1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17" i="5"/>
  <c r="J17" i="5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I3" i="5"/>
  <c r="J3" i="5"/>
  <c r="J2" i="5"/>
  <c r="I2" i="5"/>
  <c r="G36" i="5"/>
  <c r="AN2" i="1"/>
  <c r="AL2" i="1"/>
  <c r="AK2" i="1"/>
  <c r="AJ2" i="1"/>
  <c r="AI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G2" i="1"/>
  <c r="L36" i="5" l="1"/>
</calcChain>
</file>

<file path=xl/sharedStrings.xml><?xml version="1.0" encoding="utf-8"?>
<sst xmlns="http://schemas.openxmlformats.org/spreadsheetml/2006/main" count="345" uniqueCount="223">
  <si>
    <t>File</t>
  </si>
  <si>
    <t>Block</t>
  </si>
  <si>
    <t>Parts</t>
  </si>
  <si>
    <t>1 Caps, 2 Nuts, 3 Screws</t>
  </si>
  <si>
    <t>Comment</t>
  </si>
  <si>
    <t>Spulenachse</t>
  </si>
  <si>
    <t>Doppelhelix Antrieb für die Filamentführung</t>
  </si>
  <si>
    <t>Nr</t>
  </si>
  <si>
    <t>7 VK Muttern M3</t>
  </si>
  <si>
    <t>M5 * 25 Schraube inkl 12er Scheibe</t>
  </si>
  <si>
    <t>2 Lager 22mm</t>
  </si>
  <si>
    <t>2 Schrauben M3x18, 2 M3 Muttern, Microtaster, Schraube M3x8, PTFE Schlauch, Schraube M3*12, Scheibe M3x7</t>
  </si>
  <si>
    <t>2 M3 Muttern, 2 Schrauben M3*25, 2 Gummi/Dichtungsringe, 2 Lager 10mm, Klebestreifen, Kabel</t>
  </si>
  <si>
    <t>Anschluss des Motors via Metallflansch</t>
  </si>
  <si>
    <t>Flansch 32/8,  4 Muttern M4, 4 Schrauben M4x8</t>
  </si>
  <si>
    <t>VK Mutter M3, Schraube M3x30</t>
  </si>
  <si>
    <t>3 Schrauben M3x10, Lager 22 mm,</t>
  </si>
  <si>
    <t>1 Helix, 2 Pins</t>
  </si>
  <si>
    <t>Verbindet die Helix mit dem Antriebszahnrad</t>
  </si>
  <si>
    <t>1Cover, 2 Holder</t>
  </si>
  <si>
    <t>2 Schrauben M3x20, Microtaster</t>
  </si>
  <si>
    <t>Andersfarbiges Schriftinlay, optional</t>
  </si>
  <si>
    <t>1 Switchbox, 2 Cover</t>
  </si>
  <si>
    <t>Hiermit wird der Motor befestigt und Schalter, Buchsen und Kabel untergebracht</t>
  </si>
  <si>
    <t>Motor, 2 Schrauben M4*40 inkl Scheiben M4,  2 Schruaben M3*10</t>
  </si>
  <si>
    <t>Verbindet Zentralplatte und Forntplatte stabil</t>
  </si>
  <si>
    <t>4 VK Muttern M3</t>
  </si>
  <si>
    <t>Läuft auf der Doppelhelix und treibt den Rfeiter an</t>
  </si>
  <si>
    <t>1 Rider T, 2 Rider S, 3 Pins</t>
  </si>
  <si>
    <t>Wird auf Helix und Lineralschiene zusammengeschraubt</t>
  </si>
  <si>
    <t>2 VK Muttern M3, Schraube M3x14, 2 Lienearlager 8mm</t>
  </si>
  <si>
    <t>1 Body, 2 Nozzle</t>
  </si>
  <si>
    <t>Damit wird die Spulenachse festgeklemmt</t>
  </si>
  <si>
    <t>Schraube M3x18</t>
  </si>
  <si>
    <t>Schraube M3x20</t>
  </si>
  <si>
    <t>Schraube M3x25</t>
  </si>
  <si>
    <t>Anpassung an unterschiedliche Spulenbreiten</t>
  </si>
  <si>
    <t>1 Lever, 2 Nozzle</t>
  </si>
  <si>
    <t>Schraube M3x25, Scheibe M3x7, Lager 10mm, Schraube M5x80</t>
  </si>
  <si>
    <t>Schraube M3x30</t>
  </si>
  <si>
    <t>Schraube M3x30, Mutter M3, Scheibe M3x7</t>
  </si>
  <si>
    <t>sitzt innen, verbunden mit Motor, Antriebszahnrad Z0 (rechtslaufen) und Dockking zu Spule</t>
  </si>
  <si>
    <t>Z1 Linkslaufend, innen sitzend</t>
  </si>
  <si>
    <t>Schraube M3x25,Scheibe M3x7</t>
  </si>
  <si>
    <t>Z2 Linkslaufend, aussen sitzend, wird mit Z1 verschraubt</t>
  </si>
  <si>
    <t>Schrube M3x30</t>
  </si>
  <si>
    <t>Distanzzahnrad, linkslaufend, aussen sitzend</t>
  </si>
  <si>
    <t>Schraube M3x18, Scheibe M3x15, Lager 22mm</t>
  </si>
  <si>
    <t>6 Schrauben M3x20, 3 Muttern M3</t>
  </si>
  <si>
    <t>Schraube M5x25</t>
  </si>
  <si>
    <t>Scheibe M5x12</t>
  </si>
  <si>
    <t>Vierkantmutter M3</t>
  </si>
  <si>
    <t>Mutter M3</t>
  </si>
  <si>
    <t>Mikrotaster</t>
  </si>
  <si>
    <t>PTFE</t>
  </si>
  <si>
    <t>Schraube M3x12</t>
  </si>
  <si>
    <t>Scheibe M3x7</t>
  </si>
  <si>
    <t>Lager 22mm</t>
  </si>
  <si>
    <t>Gummi/Dichtringe</t>
  </si>
  <si>
    <t>Lager 10mm</t>
  </si>
  <si>
    <t>Klebestreifen</t>
  </si>
  <si>
    <t>Flansch 32x8</t>
  </si>
  <si>
    <t>Mutter M4</t>
  </si>
  <si>
    <t>Schraube M3x10</t>
  </si>
  <si>
    <t>Motor</t>
  </si>
  <si>
    <t>Schraube M4x40</t>
  </si>
  <si>
    <t>Schraube M3x14</t>
  </si>
  <si>
    <t>Linearlager 8mm</t>
  </si>
  <si>
    <t>Scheibe M3x15</t>
  </si>
  <si>
    <t>Scheibe M4x9</t>
  </si>
  <si>
    <t>Schraube M3x08</t>
  </si>
  <si>
    <t>Schraube M4x08</t>
  </si>
  <si>
    <t>5 Schrauben M3x20. Mutter M3, Lager 22</t>
  </si>
  <si>
    <t>1 Body, 2 Guide, 3 Lead,     4 Joint pin, 5 Micro switch</t>
  </si>
  <si>
    <t>Bodenplatte</t>
  </si>
  <si>
    <t>Klemmlager der Spulenachse</t>
  </si>
  <si>
    <t>Filament Reiter  inkl. Filamentführung und Sensor</t>
  </si>
  <si>
    <t>Hier werden die Gummiringe aufgelegt</t>
  </si>
  <si>
    <t>das Filament wird zwischen den Scheiben eingeklemmt</t>
  </si>
  <si>
    <t>Lager der Linearschiene in Frontplatte</t>
  </si>
  <si>
    <t>Auf der Frontseite wird die Spule geklemmt</t>
  </si>
  <si>
    <t>Gehäuse für den Microschalter</t>
  </si>
  <si>
    <t>2 poliger Umschalter</t>
  </si>
  <si>
    <t>Klinkenbuchse 3,5</t>
  </si>
  <si>
    <t>Power LED, 12V</t>
  </si>
  <si>
    <t>axle.3mf</t>
  </si>
  <si>
    <t>axlebearing.3mf</t>
  </si>
  <si>
    <t>baseplate.3mf</t>
  </si>
  <si>
    <t>doublehelixV2.3mf</t>
  </si>
  <si>
    <t>filamentguidanceV2.3mf</t>
  </si>
  <si>
    <t>filamentclampingdiscs.3mf</t>
  </si>
  <si>
    <t>filamentrubberdiscs.3mf</t>
  </si>
  <si>
    <t>flangeplate.3mf</t>
  </si>
  <si>
    <t>frontbearingbush.3mf</t>
  </si>
  <si>
    <t>frontplate.3mf</t>
  </si>
  <si>
    <t>helixadapter.3mf</t>
  </si>
  <si>
    <t>completeindicator.3mf</t>
  </si>
  <si>
    <t>motorplatelabel.3mf</t>
  </si>
  <si>
    <t>Motorplate.3mf</t>
  </si>
  <si>
    <t>crossplate.3mf</t>
  </si>
  <si>
    <t>RiderT 2.3mf</t>
  </si>
  <si>
    <t>Rider.3mf</t>
  </si>
  <si>
    <t>Bolt.3mf</t>
  </si>
  <si>
    <t>spoolnut.3mf</t>
  </si>
  <si>
    <t>sensorlever.3mf</t>
  </si>
  <si>
    <t>sensorrole.3mf</t>
  </si>
  <si>
    <t>Z0Rmodule.3mf</t>
  </si>
  <si>
    <t>Z1L.3mf</t>
  </si>
  <si>
    <t>Z2L.3mf</t>
  </si>
  <si>
    <t>Z3L.3mf</t>
  </si>
  <si>
    <t>ZDR.3mf</t>
  </si>
  <si>
    <t>centerplate.3mf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</si>
  <si>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</si>
  <si>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</si>
  <si>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</si>
  <si>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</si>
  <si>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</si>
  <si>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</si>
  <si>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</si>
  <si>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</si>
  <si>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</si>
  <si>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</si>
  <si>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</si>
  <si>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</si>
  <si>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</si>
  <si>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</si>
  <si>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</si>
  <si>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C1</t>
  </si>
  <si>
    <t>C2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</si>
  <si>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</si>
  <si>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</si>
  <si>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</si>
  <si>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</si>
  <si>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</si>
  <si>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</si>
  <si>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</si>
  <si>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</si>
  <si>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</si>
  <si>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</si>
  <si>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Frame</t>
  </si>
  <si>
    <t>Gearbox</t>
  </si>
  <si>
    <t>Helix</t>
  </si>
  <si>
    <t>Z3 Linkslaufend, aussen sitzend, wird mit HelixAdapter verschraubt</t>
  </si>
  <si>
    <t>Anzahl</t>
  </si>
  <si>
    <t>1 roller, 2 cap, 3 imbus</t>
  </si>
  <si>
    <t>F1</t>
  </si>
  <si>
    <t>F2</t>
  </si>
  <si>
    <t>F3</t>
  </si>
  <si>
    <t>F4</t>
  </si>
  <si>
    <t>Spoolcapsprusa.3mf</t>
  </si>
  <si>
    <t>Spoolcaps Universal 50.3mf</t>
  </si>
  <si>
    <t>Spoolcaps Universal 55.3mf</t>
  </si>
  <si>
    <t>Captool.3mf</t>
  </si>
  <si>
    <t>Spool Caps</t>
  </si>
  <si>
    <t>1: motor, 2: front</t>
  </si>
  <si>
    <t>Für original Prusameter Spulen</t>
  </si>
  <si>
    <t>Für Spulen mit 50 mm Innenradius</t>
  </si>
  <si>
    <t>Für Spulen mit 55 mm Innenradius</t>
  </si>
  <si>
    <t>Montagewerkzeug für Universalspulen</t>
  </si>
  <si>
    <t>Als Amazon-Partner verdiene ich an qualifizierten Verkäufen</t>
  </si>
  <si>
    <t>M3 Schrauben Set von Amazon</t>
  </si>
  <si>
    <t>M4 Schrauben Set von Amazon</t>
  </si>
  <si>
    <t>Text</t>
  </si>
  <si>
    <t>M4 x 40 Innensechskant Amazon</t>
  </si>
  <si>
    <t>Schraube M5x75</t>
  </si>
  <si>
    <t>M5 x 75 Innensechskant Amazon</t>
  </si>
  <si>
    <t>M3 Vierkantmuttern Amazon</t>
  </si>
  <si>
    <t>Flansche 32x8  Amazon</t>
  </si>
  <si>
    <t>O Ringe Amazon</t>
  </si>
  <si>
    <t>Minilager Amazon</t>
  </si>
  <si>
    <t>Skateboard-Kugellager Amazon</t>
  </si>
  <si>
    <t>Gleitlager Amazon</t>
  </si>
  <si>
    <t>Liearpräzisionswelle Amazon</t>
  </si>
  <si>
    <t>Mikrotaster Amazon</t>
  </si>
  <si>
    <t>Motor 12V 400 UpM</t>
  </si>
  <si>
    <t>Teflonschlauch Amazon</t>
  </si>
  <si>
    <t>Mini Kippschalter 2 polig Amazon</t>
  </si>
  <si>
    <t>DC Einbaubuchse mit Stecker Amazon</t>
  </si>
  <si>
    <t>Monoeinbaubuchse Amazon</t>
  </si>
  <si>
    <t>LED Kontrolleuchte Amazon</t>
  </si>
  <si>
    <t>Klinkenstecker 3,5</t>
  </si>
  <si>
    <t>Klinkenstecker Amazon</t>
  </si>
  <si>
    <t xml:space="preserve">Quelle </t>
  </si>
  <si>
    <t>aus meinem Werkzeugkeller</t>
  </si>
  <si>
    <t>aus meinem Büro</t>
  </si>
  <si>
    <t>Linearschiene</t>
  </si>
  <si>
    <t>12 V DC Buchse &amp; Stecker</t>
  </si>
  <si>
    <t>1 ZDR, 2 Bush</t>
  </si>
  <si>
    <t>Wenn die die Spule voll ist, wird damit der Microtaster ausgelöst</t>
  </si>
  <si>
    <t>Gleitlager linear 8mm</t>
  </si>
  <si>
    <t>Kugellager 10mm</t>
  </si>
  <si>
    <t>Kugellager 22mm</t>
  </si>
  <si>
    <t>Linearwelle, Schiene</t>
  </si>
  <si>
    <t>Klinkenstecker 3,5 Mono</t>
  </si>
  <si>
    <t>1 Body, 2 Z0, 3 Washer,  4 Pins</t>
  </si>
  <si>
    <t>FG</t>
  </si>
  <si>
    <t>F&amp;S</t>
  </si>
  <si>
    <t>https://amzn.to/3VuWqAS</t>
  </si>
  <si>
    <t>https://amzn.to/4caJ7uT</t>
  </si>
  <si>
    <t>https://amzn.to/4aVh6GX</t>
  </si>
  <si>
    <t>https://amzn.to/4aNUnwg</t>
  </si>
  <si>
    <t>https://amzn.to/3Rnm73V</t>
  </si>
  <si>
    <t>https://amzn.to/3RkwwgV</t>
  </si>
  <si>
    <t>https://amzn.to/3x9i6Jy</t>
  </si>
  <si>
    <t>https://amzn.to/3Rk3eif</t>
  </si>
  <si>
    <t>https://amzn.to/3Xg2ChE</t>
  </si>
  <si>
    <t>https://amzn.to/3XdPyZS</t>
  </si>
  <si>
    <t>https://amzn.to/3ViEybh</t>
  </si>
  <si>
    <t>https://amzn.to/3Rk3bmz</t>
  </si>
  <si>
    <t>https://amzn.to/3Riwqqa</t>
  </si>
  <si>
    <t>https://amzn.to/3VcBr4B</t>
  </si>
  <si>
    <t>https://amzn.to/3x4KBbn</t>
  </si>
  <si>
    <t>https://amzn.to/4c3hQe8</t>
  </si>
  <si>
    <t>https://amzn.to/3Rk3zBx</t>
  </si>
  <si>
    <t>https://amzn.to/4e9Z6ex</t>
  </si>
  <si>
    <t>https://amzn.to/4eatC8b</t>
  </si>
  <si>
    <t>Amazon</t>
  </si>
  <si>
    <t>Preis</t>
  </si>
  <si>
    <t>Stückung</t>
  </si>
  <si>
    <t>Einzelpreis</t>
  </si>
  <si>
    <t>Modelpreis</t>
  </si>
  <si>
    <t>Notwendig</t>
  </si>
  <si>
    <t>Min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</si>
</sst>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F1111"/>
      <name val="Arial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D6D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1" applyBorder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top" textRotation="180"/>
    </xf>
    <xf numFmtId="0" fontId="6" fillId="2" borderId="1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right" vertical="top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4" fillId="0" borderId="0" xfId="1"/>
    <xf numFmtId="164" fontId="1" fillId="9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1" fillId="9" borderId="5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5D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mzn.to/3Rk3eif" TargetMode="External"/><Relationship Id="rId13" Type="http://schemas.openxmlformats.org/officeDocument/2006/relationships/hyperlink" Target="https://amzn.to/3Rk3zBx" TargetMode="External"/><Relationship Id="rId18" Type="http://schemas.openxmlformats.org/officeDocument/2006/relationships/hyperlink" Target="https://amzn.to/4e9Z6ex" TargetMode="External"/><Relationship Id="rId26" Type="http://schemas.openxmlformats.org/officeDocument/2006/relationships/hyperlink" Target="https://amzn.to/3VuWqAS" TargetMode="External"/><Relationship Id="rId3" Type="http://schemas.openxmlformats.org/officeDocument/2006/relationships/hyperlink" Target="https://amzn.to/4aVh6GX" TargetMode="External"/><Relationship Id="rId21" Type="http://schemas.openxmlformats.org/officeDocument/2006/relationships/hyperlink" Target="https://amzn.to/3VuWqAS" TargetMode="External"/><Relationship Id="rId7" Type="http://schemas.openxmlformats.org/officeDocument/2006/relationships/hyperlink" Target="https://amzn.to/3x9i6Jy" TargetMode="External"/><Relationship Id="rId12" Type="http://schemas.openxmlformats.org/officeDocument/2006/relationships/hyperlink" Target="https://amzn.to/4c3hQe8" TargetMode="External"/><Relationship Id="rId17" Type="http://schemas.openxmlformats.org/officeDocument/2006/relationships/hyperlink" Target="https://amzn.to/4c9YuV5" TargetMode="External"/><Relationship Id="rId25" Type="http://schemas.openxmlformats.org/officeDocument/2006/relationships/hyperlink" Target="https://amzn.to/3VuWqAS" TargetMode="External"/><Relationship Id="rId2" Type="http://schemas.openxmlformats.org/officeDocument/2006/relationships/hyperlink" Target="https://amzn.to/4caJ7uT" TargetMode="External"/><Relationship Id="rId16" Type="http://schemas.openxmlformats.org/officeDocument/2006/relationships/hyperlink" Target="https://amzn.to/3ViEybh" TargetMode="External"/><Relationship Id="rId20" Type="http://schemas.openxmlformats.org/officeDocument/2006/relationships/hyperlink" Target="https://amzn.to/3VuWqAS" TargetMode="External"/><Relationship Id="rId29" Type="http://schemas.openxmlformats.org/officeDocument/2006/relationships/hyperlink" Target="https://amzn.to/3VuWqAS" TargetMode="External"/><Relationship Id="rId1" Type="http://schemas.openxmlformats.org/officeDocument/2006/relationships/hyperlink" Target="https://amzn.to/3VuWqAS" TargetMode="External"/><Relationship Id="rId6" Type="http://schemas.openxmlformats.org/officeDocument/2006/relationships/hyperlink" Target="https://amzn.to/3RkwwgV" TargetMode="External"/><Relationship Id="rId11" Type="http://schemas.openxmlformats.org/officeDocument/2006/relationships/hyperlink" Target="https://amzn.to/3VcBr4B" TargetMode="External"/><Relationship Id="rId24" Type="http://schemas.openxmlformats.org/officeDocument/2006/relationships/hyperlink" Target="https://amzn.to/3VuWqAS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amzn.to/3Rnm73V" TargetMode="External"/><Relationship Id="rId15" Type="http://schemas.openxmlformats.org/officeDocument/2006/relationships/hyperlink" Target="https://amzn.to/3Riwqqa" TargetMode="External"/><Relationship Id="rId23" Type="http://schemas.openxmlformats.org/officeDocument/2006/relationships/hyperlink" Target="https://amzn.to/3VuWqAS" TargetMode="External"/><Relationship Id="rId28" Type="http://schemas.openxmlformats.org/officeDocument/2006/relationships/hyperlink" Target="https://amzn.to/3VuWqAS" TargetMode="External"/><Relationship Id="rId10" Type="http://schemas.openxmlformats.org/officeDocument/2006/relationships/hyperlink" Target="https://amzn.to/3XdPyZS" TargetMode="External"/><Relationship Id="rId19" Type="http://schemas.openxmlformats.org/officeDocument/2006/relationships/hyperlink" Target="https://amzn.to/4eatC8b" TargetMode="External"/><Relationship Id="rId31" Type="http://schemas.openxmlformats.org/officeDocument/2006/relationships/hyperlink" Target="https://amzn.to/3VuWqAS" TargetMode="External"/><Relationship Id="rId4" Type="http://schemas.openxmlformats.org/officeDocument/2006/relationships/hyperlink" Target="https://amzn.to/4aNUnwg" TargetMode="External"/><Relationship Id="rId9" Type="http://schemas.openxmlformats.org/officeDocument/2006/relationships/hyperlink" Target="https://amzn.to/3Xg2ChE" TargetMode="External"/><Relationship Id="rId14" Type="http://schemas.openxmlformats.org/officeDocument/2006/relationships/hyperlink" Target="https://amzn.to/3x4KBbn" TargetMode="External"/><Relationship Id="rId22" Type="http://schemas.openxmlformats.org/officeDocument/2006/relationships/hyperlink" Target="https://amzn.to/3VuWqAS" TargetMode="External"/><Relationship Id="rId27" Type="http://schemas.openxmlformats.org/officeDocument/2006/relationships/hyperlink" Target="https://amzn.to/3VuWqAS" TargetMode="External"/><Relationship Id="rId30" Type="http://schemas.openxmlformats.org/officeDocument/2006/relationships/hyperlink" Target="https://amzn.to/4caJ7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4B5F-A7EC-403F-AD15-E8C5D8B4537D}">
  <sheetPr>
    <pageSetUpPr fitToPage="1"/>
  </sheetPr>
  <dimension ref="A1:AN34"/>
  <sheetViews>
    <sheetView zoomScale="170" zoomScaleNormal="170" workbookViewId="0">
      <pane ySplit="1" topLeftCell="A15" activePane="bottomLeft" state="frozen"/>
      <selection pane="bottomLeft" activeCell="S21" sqref="S21"/>
    </sheetView>
  </sheetViews>
  <sheetFormatPr baseColWidth="10" defaultRowHeight="13.5" x14ac:dyDescent="0.25"/>
  <cols>
    <col min="1" max="1" width="5.42578125" style="20" customWidth="1"/>
    <col min="2" max="2" width="17.85546875" style="35" customWidth="1"/>
    <col min="3" max="3" width="8.140625" style="20" customWidth="1"/>
    <col min="4" max="4" width="9.42578125" style="36" customWidth="1"/>
    <col min="5" max="5" width="21.85546875" style="35" customWidth="1"/>
    <col min="6" max="6" width="99.140625" style="1" hidden="1" customWidth="1"/>
    <col min="7" max="17" width="1.42578125" style="20" customWidth="1"/>
    <col min="18" max="18" width="2.42578125" style="20" customWidth="1"/>
    <col min="19" max="24" width="1.42578125" style="20" customWidth="1"/>
    <col min="25" max="25" width="2.5703125" style="20" customWidth="1"/>
    <col min="26" max="40" width="1.42578125" style="20" customWidth="1"/>
    <col min="41" max="16384" width="11.42578125" style="1"/>
  </cols>
  <sheetData>
    <row r="1" spans="1:40" ht="117.75" customHeight="1" x14ac:dyDescent="0.25">
      <c r="A1" s="21"/>
      <c r="B1" s="22"/>
      <c r="C1" s="21"/>
      <c r="D1" s="23"/>
      <c r="E1" s="22"/>
      <c r="G1" s="11" t="s">
        <v>52</v>
      </c>
      <c r="H1" s="11" t="s">
        <v>62</v>
      </c>
      <c r="I1" s="11" t="s">
        <v>68</v>
      </c>
      <c r="J1" s="11" t="s">
        <v>56</v>
      </c>
      <c r="K1" s="11" t="s">
        <v>69</v>
      </c>
      <c r="L1" s="11" t="s">
        <v>50</v>
      </c>
      <c r="M1" s="11" t="s">
        <v>70</v>
      </c>
      <c r="N1" s="11" t="s">
        <v>63</v>
      </c>
      <c r="O1" s="11" t="s">
        <v>55</v>
      </c>
      <c r="P1" s="11" t="s">
        <v>66</v>
      </c>
      <c r="Q1" s="11" t="s">
        <v>33</v>
      </c>
      <c r="R1" s="11" t="s">
        <v>34</v>
      </c>
      <c r="S1" s="11" t="s">
        <v>35</v>
      </c>
      <c r="T1" s="11" t="s">
        <v>39</v>
      </c>
      <c r="U1" s="11" t="s">
        <v>71</v>
      </c>
      <c r="V1" s="11" t="s">
        <v>65</v>
      </c>
      <c r="W1" s="11" t="s">
        <v>49</v>
      </c>
      <c r="X1" s="11" t="s">
        <v>164</v>
      </c>
      <c r="Y1" s="11" t="s">
        <v>51</v>
      </c>
      <c r="Z1" s="11" t="s">
        <v>61</v>
      </c>
      <c r="AA1" s="11" t="s">
        <v>58</v>
      </c>
      <c r="AB1" s="11" t="s">
        <v>60</v>
      </c>
      <c r="AC1" s="11" t="s">
        <v>59</v>
      </c>
      <c r="AD1" s="11" t="s">
        <v>57</v>
      </c>
      <c r="AE1" s="11" t="s">
        <v>67</v>
      </c>
      <c r="AF1" s="11" t="s">
        <v>53</v>
      </c>
      <c r="AG1" s="11" t="s">
        <v>64</v>
      </c>
      <c r="AH1" s="11" t="s">
        <v>54</v>
      </c>
      <c r="AI1" s="11" t="s">
        <v>82</v>
      </c>
      <c r="AJ1" s="11" t="s">
        <v>186</v>
      </c>
      <c r="AK1" s="11" t="s">
        <v>83</v>
      </c>
      <c r="AL1" s="11" t="s">
        <v>84</v>
      </c>
      <c r="AM1" s="11" t="s">
        <v>185</v>
      </c>
      <c r="AN1" s="11" t="s">
        <v>193</v>
      </c>
    </row>
    <row r="2" spans="1:40" x14ac:dyDescent="0.25">
      <c r="A2" s="21"/>
      <c r="B2" s="22"/>
      <c r="C2" s="21"/>
      <c r="D2" s="23"/>
      <c r="E2" s="24" t="s">
        <v>143</v>
      </c>
      <c r="G2" s="12">
        <f>SUM(G3:G33)</f>
        <v>8</v>
      </c>
      <c r="H2" s="12">
        <f t="shared" ref="H2:AI2" si="0">SUM(H3:H33)</f>
        <v>5</v>
      </c>
      <c r="I2" s="12">
        <f t="shared" si="0"/>
        <v>1</v>
      </c>
      <c r="J2" s="12">
        <f t="shared" si="0"/>
        <v>7</v>
      </c>
      <c r="K2" s="12">
        <f t="shared" si="0"/>
        <v>2</v>
      </c>
      <c r="L2" s="12">
        <f t="shared" si="0"/>
        <v>1</v>
      </c>
      <c r="M2" s="12">
        <f t="shared" si="0"/>
        <v>1</v>
      </c>
      <c r="N2" s="12">
        <f t="shared" si="0"/>
        <v>5</v>
      </c>
      <c r="O2" s="12">
        <f t="shared" si="0"/>
        <v>1</v>
      </c>
      <c r="P2" s="12">
        <f t="shared" si="0"/>
        <v>1</v>
      </c>
      <c r="Q2" s="12">
        <f t="shared" si="0"/>
        <v>3</v>
      </c>
      <c r="R2" s="12">
        <f t="shared" si="0"/>
        <v>13</v>
      </c>
      <c r="S2" s="12">
        <f t="shared" si="0"/>
        <v>5</v>
      </c>
      <c r="T2" s="12">
        <f t="shared" si="0"/>
        <v>3</v>
      </c>
      <c r="U2" s="12">
        <f t="shared" si="0"/>
        <v>4</v>
      </c>
      <c r="V2" s="12">
        <f t="shared" si="0"/>
        <v>2</v>
      </c>
      <c r="W2" s="12">
        <f t="shared" si="0"/>
        <v>1</v>
      </c>
      <c r="X2" s="12">
        <f t="shared" si="0"/>
        <v>1</v>
      </c>
      <c r="Y2" s="12">
        <f t="shared" si="0"/>
        <v>14</v>
      </c>
      <c r="Z2" s="12">
        <f t="shared" si="0"/>
        <v>1</v>
      </c>
      <c r="AA2" s="12">
        <f t="shared" si="0"/>
        <v>2</v>
      </c>
      <c r="AB2" s="12">
        <f t="shared" si="0"/>
        <v>1</v>
      </c>
      <c r="AC2" s="12">
        <f t="shared" si="0"/>
        <v>2</v>
      </c>
      <c r="AD2" s="12">
        <f t="shared" si="0"/>
        <v>5</v>
      </c>
      <c r="AE2" s="12">
        <f t="shared" si="0"/>
        <v>2</v>
      </c>
      <c r="AF2" s="12">
        <f t="shared" si="0"/>
        <v>2</v>
      </c>
      <c r="AG2" s="12">
        <f t="shared" si="0"/>
        <v>1</v>
      </c>
      <c r="AH2" s="12">
        <f t="shared" si="0"/>
        <v>1</v>
      </c>
      <c r="AI2" s="12">
        <f t="shared" si="0"/>
        <v>3</v>
      </c>
      <c r="AJ2" s="12">
        <f t="shared" ref="AJ2" si="1">SUM(AJ3:AJ33)</f>
        <v>1</v>
      </c>
      <c r="AK2" s="12">
        <f t="shared" ref="AK2" si="2">SUM(AK3:AK33)</f>
        <v>2</v>
      </c>
      <c r="AL2" s="12">
        <f t="shared" ref="AL2:AN2" si="3">SUM(AL3:AL33)</f>
        <v>1</v>
      </c>
      <c r="AM2" s="12">
        <v>1</v>
      </c>
      <c r="AN2" s="12">
        <f t="shared" si="3"/>
        <v>2</v>
      </c>
    </row>
    <row r="3" spans="1:40" x14ac:dyDescent="0.25">
      <c r="A3" s="25" t="s">
        <v>7</v>
      </c>
      <c r="B3" s="26" t="s">
        <v>0</v>
      </c>
      <c r="C3" s="37" t="s">
        <v>1</v>
      </c>
      <c r="D3" s="28" t="s">
        <v>2</v>
      </c>
      <c r="E3" s="27" t="s">
        <v>4</v>
      </c>
      <c r="F3" s="2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5"/>
      <c r="AI3" s="15"/>
      <c r="AJ3" s="15"/>
      <c r="AK3" s="15"/>
      <c r="AL3" s="15"/>
      <c r="AM3" s="15"/>
      <c r="AN3" s="15"/>
    </row>
    <row r="4" spans="1:40" x14ac:dyDescent="0.25">
      <c r="A4" s="29" t="s">
        <v>112</v>
      </c>
      <c r="B4" s="30" t="s">
        <v>87</v>
      </c>
      <c r="C4" s="29" t="s">
        <v>139</v>
      </c>
      <c r="D4" s="31"/>
      <c r="E4" s="31" t="s">
        <v>74</v>
      </c>
      <c r="F4" s="3" t="s">
        <v>8</v>
      </c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6"/>
      <c r="V4" s="17"/>
      <c r="W4" s="16"/>
      <c r="X4" s="17"/>
      <c r="Y4" s="16">
        <v>7</v>
      </c>
      <c r="Z4" s="17"/>
      <c r="AA4" s="16"/>
      <c r="AB4" s="17"/>
      <c r="AC4" s="16"/>
      <c r="AD4" s="17"/>
      <c r="AE4" s="16"/>
      <c r="AF4" s="17"/>
      <c r="AG4" s="16"/>
      <c r="AH4" s="17"/>
      <c r="AI4" s="16"/>
      <c r="AJ4" s="17"/>
      <c r="AK4" s="16"/>
      <c r="AL4" s="17"/>
      <c r="AM4" s="16"/>
      <c r="AN4" s="17"/>
    </row>
    <row r="5" spans="1:40" x14ac:dyDescent="0.25">
      <c r="A5" s="32" t="s">
        <v>113</v>
      </c>
      <c r="B5" s="33" t="s">
        <v>111</v>
      </c>
      <c r="C5" s="32" t="s">
        <v>139</v>
      </c>
      <c r="D5" s="34"/>
      <c r="E5" s="34"/>
      <c r="F5" s="2" t="s">
        <v>48</v>
      </c>
      <c r="G5" s="18">
        <v>3</v>
      </c>
      <c r="H5" s="19"/>
      <c r="I5" s="18"/>
      <c r="J5" s="19"/>
      <c r="K5" s="18"/>
      <c r="L5" s="19"/>
      <c r="M5" s="18"/>
      <c r="N5" s="19"/>
      <c r="O5" s="18"/>
      <c r="P5" s="19"/>
      <c r="Q5" s="18"/>
      <c r="R5" s="19">
        <v>6</v>
      </c>
      <c r="S5" s="18"/>
      <c r="T5" s="19"/>
      <c r="U5" s="18"/>
      <c r="V5" s="19"/>
      <c r="W5" s="18"/>
      <c r="X5" s="19"/>
      <c r="Y5" s="18"/>
      <c r="Z5" s="19"/>
      <c r="AA5" s="18"/>
      <c r="AB5" s="19"/>
      <c r="AC5" s="18"/>
      <c r="AD5" s="19"/>
      <c r="AE5" s="18"/>
      <c r="AF5" s="19"/>
      <c r="AG5" s="18"/>
      <c r="AH5" s="19"/>
      <c r="AI5" s="18"/>
      <c r="AJ5" s="19"/>
      <c r="AK5" s="18"/>
      <c r="AL5" s="19"/>
      <c r="AM5" s="18"/>
      <c r="AN5" s="19"/>
    </row>
    <row r="6" spans="1:40" ht="22.5" x14ac:dyDescent="0.25">
      <c r="A6" s="29" t="s">
        <v>114</v>
      </c>
      <c r="B6" s="30" t="s">
        <v>96</v>
      </c>
      <c r="C6" s="29" t="s">
        <v>139</v>
      </c>
      <c r="D6" s="31" t="s">
        <v>19</v>
      </c>
      <c r="E6" s="31" t="s">
        <v>81</v>
      </c>
      <c r="F6" s="3" t="s">
        <v>20</v>
      </c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>
        <v>2</v>
      </c>
      <c r="S6" s="16"/>
      <c r="T6" s="17"/>
      <c r="U6" s="16"/>
      <c r="V6" s="17"/>
      <c r="W6" s="16"/>
      <c r="X6" s="17"/>
      <c r="Y6" s="16"/>
      <c r="Z6" s="17"/>
      <c r="AA6" s="16"/>
      <c r="AB6" s="17"/>
      <c r="AC6" s="16"/>
      <c r="AD6" s="17"/>
      <c r="AE6" s="16"/>
      <c r="AF6" s="17">
        <v>1</v>
      </c>
      <c r="AG6" s="16"/>
      <c r="AH6" s="17"/>
      <c r="AI6" s="16"/>
      <c r="AJ6" s="17"/>
      <c r="AK6" s="16"/>
      <c r="AL6" s="17"/>
      <c r="AM6" s="16"/>
      <c r="AN6" s="17"/>
    </row>
    <row r="7" spans="1:40" ht="22.5" x14ac:dyDescent="0.25">
      <c r="A7" s="32" t="s">
        <v>115</v>
      </c>
      <c r="B7" s="33" t="s">
        <v>99</v>
      </c>
      <c r="C7" s="32" t="s">
        <v>139</v>
      </c>
      <c r="D7" s="34"/>
      <c r="E7" s="34" t="s">
        <v>25</v>
      </c>
      <c r="F7" s="2" t="s">
        <v>26</v>
      </c>
      <c r="G7" s="18"/>
      <c r="H7" s="19"/>
      <c r="I7" s="1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8"/>
      <c r="V7" s="19"/>
      <c r="W7" s="18"/>
      <c r="X7" s="19"/>
      <c r="Y7" s="18">
        <v>4</v>
      </c>
      <c r="Z7" s="19"/>
      <c r="AA7" s="18"/>
      <c r="AB7" s="19"/>
      <c r="AC7" s="18"/>
      <c r="AD7" s="19"/>
      <c r="AE7" s="18"/>
      <c r="AF7" s="19"/>
      <c r="AG7" s="18"/>
      <c r="AH7" s="19"/>
      <c r="AI7" s="18"/>
      <c r="AJ7" s="19"/>
      <c r="AK7" s="18"/>
      <c r="AL7" s="19"/>
      <c r="AM7" s="18"/>
      <c r="AN7" s="19"/>
    </row>
    <row r="8" spans="1:40" ht="22.5" x14ac:dyDescent="0.25">
      <c r="A8" s="29" t="s">
        <v>116</v>
      </c>
      <c r="B8" s="30" t="s">
        <v>94</v>
      </c>
      <c r="C8" s="29" t="s">
        <v>139</v>
      </c>
      <c r="D8" s="31"/>
      <c r="E8" s="31" t="s">
        <v>80</v>
      </c>
      <c r="F8" s="3" t="s">
        <v>72</v>
      </c>
      <c r="G8" s="16">
        <v>1</v>
      </c>
      <c r="H8" s="17"/>
      <c r="I8" s="16"/>
      <c r="J8" s="17"/>
      <c r="K8" s="16"/>
      <c r="L8" s="17"/>
      <c r="M8" s="16"/>
      <c r="N8" s="17"/>
      <c r="O8" s="16"/>
      <c r="P8" s="17"/>
      <c r="Q8" s="16"/>
      <c r="R8" s="17">
        <v>5</v>
      </c>
      <c r="S8" s="16"/>
      <c r="T8" s="17"/>
      <c r="U8" s="16"/>
      <c r="V8" s="17"/>
      <c r="W8" s="16"/>
      <c r="X8" s="17"/>
      <c r="Y8" s="16"/>
      <c r="Z8" s="17"/>
      <c r="AA8" s="16"/>
      <c r="AB8" s="17"/>
      <c r="AC8" s="16"/>
      <c r="AD8" s="17">
        <v>1</v>
      </c>
      <c r="AE8" s="16"/>
      <c r="AF8" s="17"/>
      <c r="AG8" s="16"/>
      <c r="AH8" s="17"/>
      <c r="AI8" s="16"/>
      <c r="AJ8" s="17"/>
      <c r="AK8" s="16"/>
      <c r="AL8" s="17"/>
      <c r="AM8" s="16"/>
      <c r="AN8" s="17"/>
    </row>
    <row r="9" spans="1:40" ht="33.75" x14ac:dyDescent="0.25">
      <c r="A9" s="32" t="s">
        <v>117</v>
      </c>
      <c r="B9" s="33" t="s">
        <v>98</v>
      </c>
      <c r="C9" s="32" t="s">
        <v>139</v>
      </c>
      <c r="D9" s="34" t="s">
        <v>22</v>
      </c>
      <c r="E9" s="34" t="s">
        <v>23</v>
      </c>
      <c r="F9" s="2" t="s">
        <v>24</v>
      </c>
      <c r="G9" s="18"/>
      <c r="H9" s="19"/>
      <c r="I9" s="18"/>
      <c r="J9" s="19"/>
      <c r="K9" s="18">
        <v>2</v>
      </c>
      <c r="L9" s="19"/>
      <c r="M9" s="18"/>
      <c r="N9" s="19">
        <v>2</v>
      </c>
      <c r="O9" s="18"/>
      <c r="P9" s="19"/>
      <c r="Q9" s="18"/>
      <c r="R9" s="19"/>
      <c r="S9" s="18"/>
      <c r="T9" s="19"/>
      <c r="U9" s="18"/>
      <c r="V9" s="19">
        <v>2</v>
      </c>
      <c r="W9" s="18"/>
      <c r="X9" s="19"/>
      <c r="Y9" s="18"/>
      <c r="Z9" s="19"/>
      <c r="AA9" s="18"/>
      <c r="AB9" s="19"/>
      <c r="AC9" s="18"/>
      <c r="AD9" s="19"/>
      <c r="AE9" s="18"/>
      <c r="AF9" s="19"/>
      <c r="AG9" s="18">
        <v>1</v>
      </c>
      <c r="AH9" s="19"/>
      <c r="AI9" s="18">
        <v>3</v>
      </c>
      <c r="AJ9" s="19">
        <v>1</v>
      </c>
      <c r="AK9" s="18">
        <v>2</v>
      </c>
      <c r="AL9" s="19">
        <v>1</v>
      </c>
      <c r="AM9" s="18"/>
      <c r="AN9" s="19">
        <v>2</v>
      </c>
    </row>
    <row r="10" spans="1:40" x14ac:dyDescent="0.25">
      <c r="A10" s="29" t="s">
        <v>118</v>
      </c>
      <c r="B10" s="30" t="s">
        <v>97</v>
      </c>
      <c r="C10" s="29" t="s">
        <v>139</v>
      </c>
      <c r="D10" s="31"/>
      <c r="E10" s="31" t="s">
        <v>21</v>
      </c>
      <c r="F10" s="3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6"/>
      <c r="AH10" s="17"/>
      <c r="AI10" s="16"/>
      <c r="AJ10" s="17"/>
      <c r="AK10" s="16"/>
      <c r="AL10" s="17"/>
      <c r="AM10" s="16"/>
      <c r="AN10" s="17"/>
    </row>
    <row r="11" spans="1:40" ht="22.5" x14ac:dyDescent="0.25">
      <c r="A11" s="32" t="s">
        <v>119</v>
      </c>
      <c r="B11" s="33" t="s">
        <v>104</v>
      </c>
      <c r="C11" s="32" t="s">
        <v>139</v>
      </c>
      <c r="D11" s="34" t="s">
        <v>37</v>
      </c>
      <c r="E11" s="34" t="s">
        <v>188</v>
      </c>
      <c r="F11" s="2" t="s">
        <v>38</v>
      </c>
      <c r="G11" s="18"/>
      <c r="H11" s="19"/>
      <c r="I11" s="18"/>
      <c r="J11" s="19">
        <v>2</v>
      </c>
      <c r="K11" s="18"/>
      <c r="L11" s="19"/>
      <c r="M11" s="18"/>
      <c r="N11" s="19"/>
      <c r="O11" s="18"/>
      <c r="P11" s="19"/>
      <c r="Q11" s="18"/>
      <c r="R11" s="19"/>
      <c r="S11" s="18">
        <v>1</v>
      </c>
      <c r="T11" s="19"/>
      <c r="U11" s="18"/>
      <c r="V11" s="19"/>
      <c r="W11" s="18"/>
      <c r="X11" s="19">
        <v>1</v>
      </c>
      <c r="Y11" s="18"/>
      <c r="Z11" s="19"/>
      <c r="AA11" s="18"/>
      <c r="AB11" s="19"/>
      <c r="AC11" s="18">
        <v>1</v>
      </c>
      <c r="AD11" s="19"/>
      <c r="AE11" s="18"/>
      <c r="AF11" s="19"/>
      <c r="AG11" s="18"/>
      <c r="AH11" s="19"/>
      <c r="AI11" s="18"/>
      <c r="AJ11" s="19"/>
      <c r="AK11" s="18"/>
      <c r="AL11" s="19"/>
      <c r="AM11" s="18"/>
      <c r="AN11" s="19"/>
    </row>
    <row r="12" spans="1:40" x14ac:dyDescent="0.25">
      <c r="A12" s="29" t="s">
        <v>120</v>
      </c>
      <c r="B12" s="30" t="s">
        <v>105</v>
      </c>
      <c r="C12" s="29" t="s">
        <v>139</v>
      </c>
      <c r="D12" s="31"/>
      <c r="E12" s="31"/>
      <c r="F12" s="3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6"/>
      <c r="AH12" s="17"/>
      <c r="AI12" s="16"/>
      <c r="AJ12" s="17"/>
      <c r="AK12" s="16"/>
      <c r="AL12" s="17"/>
      <c r="AM12" s="16"/>
      <c r="AN12" s="17"/>
    </row>
    <row r="13" spans="1:40" x14ac:dyDescent="0.25">
      <c r="A13" s="32" t="s">
        <v>121</v>
      </c>
      <c r="B13" s="33" t="s">
        <v>92</v>
      </c>
      <c r="C13" s="32" t="s">
        <v>140</v>
      </c>
      <c r="D13" s="34"/>
      <c r="E13" s="34" t="s">
        <v>13</v>
      </c>
      <c r="F13" s="2" t="s">
        <v>14</v>
      </c>
      <c r="G13" s="18"/>
      <c r="H13" s="19">
        <v>4</v>
      </c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>
        <v>4</v>
      </c>
      <c r="V13" s="19"/>
      <c r="W13" s="18"/>
      <c r="X13" s="19"/>
      <c r="Y13" s="18"/>
      <c r="Z13" s="19">
        <v>1</v>
      </c>
      <c r="AA13" s="18"/>
      <c r="AB13" s="19"/>
      <c r="AC13" s="18"/>
      <c r="AD13" s="19"/>
      <c r="AE13" s="18"/>
      <c r="AF13" s="19"/>
      <c r="AG13" s="18"/>
      <c r="AH13" s="19"/>
      <c r="AI13" s="18"/>
      <c r="AJ13" s="19"/>
      <c r="AK13" s="18"/>
      <c r="AL13" s="19"/>
      <c r="AM13" s="18"/>
      <c r="AN13" s="19"/>
    </row>
    <row r="14" spans="1:40" ht="33.75" x14ac:dyDescent="0.25">
      <c r="A14" s="29" t="s">
        <v>122</v>
      </c>
      <c r="B14" s="30" t="s">
        <v>106</v>
      </c>
      <c r="C14" s="29" t="s">
        <v>140</v>
      </c>
      <c r="D14" s="31" t="s">
        <v>194</v>
      </c>
      <c r="E14" s="31" t="s">
        <v>41</v>
      </c>
      <c r="F14" s="3" t="s">
        <v>40</v>
      </c>
      <c r="G14" s="16"/>
      <c r="H14" s="17">
        <v>1</v>
      </c>
      <c r="I14" s="16"/>
      <c r="J14" s="17">
        <v>1</v>
      </c>
      <c r="K14" s="16"/>
      <c r="L14" s="17"/>
      <c r="M14" s="16"/>
      <c r="N14" s="17"/>
      <c r="O14" s="16"/>
      <c r="P14" s="17"/>
      <c r="Q14" s="16"/>
      <c r="R14" s="17"/>
      <c r="S14" s="16"/>
      <c r="T14" s="17">
        <v>1</v>
      </c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6"/>
      <c r="AH14" s="17"/>
      <c r="AI14" s="16"/>
      <c r="AJ14" s="17"/>
      <c r="AK14" s="16"/>
      <c r="AL14" s="17"/>
      <c r="AM14" s="16"/>
      <c r="AN14" s="17"/>
    </row>
    <row r="15" spans="1:40" x14ac:dyDescent="0.25">
      <c r="A15" s="32" t="s">
        <v>123</v>
      </c>
      <c r="B15" s="33" t="s">
        <v>107</v>
      </c>
      <c r="C15" s="32" t="s">
        <v>140</v>
      </c>
      <c r="D15" s="34"/>
      <c r="E15" s="34" t="s">
        <v>42</v>
      </c>
      <c r="F15" s="2"/>
      <c r="G15" s="18"/>
      <c r="H15" s="19"/>
      <c r="I15" s="18"/>
      <c r="J15" s="19"/>
      <c r="K15" s="18"/>
      <c r="L15" s="19"/>
      <c r="M15" s="18"/>
      <c r="N15" s="19"/>
      <c r="O15" s="18"/>
      <c r="P15" s="19"/>
      <c r="Q15" s="18"/>
      <c r="R15" s="19"/>
      <c r="S15" s="18"/>
      <c r="T15" s="19"/>
      <c r="U15" s="18"/>
      <c r="V15" s="19"/>
      <c r="W15" s="18"/>
      <c r="X15" s="19"/>
      <c r="Y15" s="18"/>
      <c r="Z15" s="19"/>
      <c r="AA15" s="18"/>
      <c r="AB15" s="19"/>
      <c r="AC15" s="18"/>
      <c r="AD15" s="19"/>
      <c r="AE15" s="18"/>
      <c r="AF15" s="19"/>
      <c r="AG15" s="18"/>
      <c r="AH15" s="19"/>
      <c r="AI15" s="18"/>
      <c r="AJ15" s="19"/>
      <c r="AK15" s="18"/>
      <c r="AL15" s="19"/>
      <c r="AM15" s="18"/>
      <c r="AN15" s="19"/>
    </row>
    <row r="16" spans="1:40" ht="22.5" x14ac:dyDescent="0.25">
      <c r="A16" s="29" t="s">
        <v>124</v>
      </c>
      <c r="B16" s="30" t="s">
        <v>108</v>
      </c>
      <c r="C16" s="29" t="s">
        <v>140</v>
      </c>
      <c r="D16" s="31"/>
      <c r="E16" s="31" t="s">
        <v>44</v>
      </c>
      <c r="F16" s="3" t="s">
        <v>43</v>
      </c>
      <c r="G16" s="16"/>
      <c r="H16" s="17"/>
      <c r="I16" s="16"/>
      <c r="J16" s="17">
        <v>1</v>
      </c>
      <c r="K16" s="16"/>
      <c r="L16" s="17"/>
      <c r="M16" s="16"/>
      <c r="N16" s="17"/>
      <c r="O16" s="16"/>
      <c r="P16" s="17"/>
      <c r="Q16" s="16"/>
      <c r="R16" s="17"/>
      <c r="S16" s="16">
        <v>1</v>
      </c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6"/>
      <c r="AH16" s="17"/>
      <c r="AI16" s="16"/>
      <c r="AJ16" s="17"/>
      <c r="AK16" s="16"/>
      <c r="AL16" s="17"/>
      <c r="AM16" s="16"/>
      <c r="AN16" s="17"/>
    </row>
    <row r="17" spans="1:40" ht="22.5" x14ac:dyDescent="0.25">
      <c r="A17" s="32" t="s">
        <v>125</v>
      </c>
      <c r="B17" s="33" t="s">
        <v>109</v>
      </c>
      <c r="C17" s="32" t="s">
        <v>140</v>
      </c>
      <c r="D17" s="34"/>
      <c r="E17" s="34" t="s">
        <v>142</v>
      </c>
      <c r="F17" s="2" t="s">
        <v>45</v>
      </c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>
        <v>1</v>
      </c>
      <c r="U17" s="18"/>
      <c r="V17" s="19"/>
      <c r="W17" s="18"/>
      <c r="X17" s="19"/>
      <c r="Y17" s="18"/>
      <c r="Z17" s="19"/>
      <c r="AA17" s="18"/>
      <c r="AB17" s="19"/>
      <c r="AC17" s="18"/>
      <c r="AD17" s="19"/>
      <c r="AE17" s="18"/>
      <c r="AF17" s="19"/>
      <c r="AG17" s="18"/>
      <c r="AH17" s="19"/>
      <c r="AI17" s="18"/>
      <c r="AJ17" s="19"/>
      <c r="AK17" s="18"/>
      <c r="AL17" s="19"/>
      <c r="AM17" s="18"/>
      <c r="AN17" s="19"/>
    </row>
    <row r="18" spans="1:40" ht="22.5" x14ac:dyDescent="0.25">
      <c r="A18" s="29" t="s">
        <v>126</v>
      </c>
      <c r="B18" s="30" t="s">
        <v>110</v>
      </c>
      <c r="C18" s="29" t="s">
        <v>140</v>
      </c>
      <c r="D18" s="31" t="s">
        <v>187</v>
      </c>
      <c r="E18" s="31" t="s">
        <v>46</v>
      </c>
      <c r="F18" s="3" t="s">
        <v>47</v>
      </c>
      <c r="G18" s="16"/>
      <c r="H18" s="17"/>
      <c r="I18" s="16">
        <v>1</v>
      </c>
      <c r="J18" s="17"/>
      <c r="K18" s="16"/>
      <c r="L18" s="17"/>
      <c r="M18" s="16"/>
      <c r="N18" s="17"/>
      <c r="O18" s="16"/>
      <c r="P18" s="17"/>
      <c r="Q18" s="16">
        <v>1</v>
      </c>
      <c r="R18" s="17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>
        <v>1</v>
      </c>
      <c r="AE18" s="16"/>
      <c r="AF18" s="17"/>
      <c r="AG18" s="16"/>
      <c r="AH18" s="17"/>
      <c r="AI18" s="16"/>
      <c r="AJ18" s="17"/>
      <c r="AK18" s="16"/>
      <c r="AL18" s="17"/>
      <c r="AM18" s="16"/>
      <c r="AN18" s="17"/>
    </row>
    <row r="19" spans="1:40" ht="22.5" x14ac:dyDescent="0.25">
      <c r="A19" s="32" t="s">
        <v>127</v>
      </c>
      <c r="B19" s="33" t="s">
        <v>88</v>
      </c>
      <c r="C19" s="32" t="s">
        <v>141</v>
      </c>
      <c r="D19" s="34" t="s">
        <v>17</v>
      </c>
      <c r="E19" s="34" t="s">
        <v>6</v>
      </c>
      <c r="F19" s="2" t="s">
        <v>15</v>
      </c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>
        <v>1</v>
      </c>
      <c r="U19" s="18"/>
      <c r="V19" s="19"/>
      <c r="W19" s="18"/>
      <c r="X19" s="19"/>
      <c r="Y19" s="18">
        <v>1</v>
      </c>
      <c r="Z19" s="19"/>
      <c r="AA19" s="18"/>
      <c r="AB19" s="19"/>
      <c r="AC19" s="18"/>
      <c r="AD19" s="19"/>
      <c r="AE19" s="18"/>
      <c r="AF19" s="19"/>
      <c r="AG19" s="18"/>
      <c r="AH19" s="19"/>
      <c r="AI19" s="18"/>
      <c r="AJ19" s="19"/>
      <c r="AK19" s="18"/>
      <c r="AL19" s="19"/>
      <c r="AM19" s="18"/>
      <c r="AN19" s="19"/>
    </row>
    <row r="20" spans="1:40" ht="22.5" x14ac:dyDescent="0.25">
      <c r="A20" s="29" t="s">
        <v>128</v>
      </c>
      <c r="B20" s="30" t="s">
        <v>95</v>
      </c>
      <c r="C20" s="29" t="s">
        <v>141</v>
      </c>
      <c r="D20" s="31"/>
      <c r="E20" s="31" t="s">
        <v>18</v>
      </c>
      <c r="F20" s="3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6"/>
      <c r="AH20" s="17"/>
      <c r="AI20" s="16"/>
      <c r="AJ20" s="17"/>
      <c r="AK20" s="16"/>
      <c r="AL20" s="17"/>
      <c r="AM20" s="16"/>
      <c r="AN20" s="17"/>
    </row>
    <row r="21" spans="1:40" ht="33.75" x14ac:dyDescent="0.25">
      <c r="A21" s="32" t="s">
        <v>129</v>
      </c>
      <c r="B21" s="33" t="s">
        <v>90</v>
      </c>
      <c r="C21" s="32" t="s">
        <v>195</v>
      </c>
      <c r="D21" s="34" t="s">
        <v>3</v>
      </c>
      <c r="E21" s="34" t="s">
        <v>77</v>
      </c>
      <c r="F21" s="2" t="s">
        <v>12</v>
      </c>
      <c r="G21" s="18">
        <v>2</v>
      </c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>
        <v>2</v>
      </c>
      <c r="T21" s="19"/>
      <c r="U21" s="18"/>
      <c r="V21" s="19"/>
      <c r="W21" s="18"/>
      <c r="X21" s="19"/>
      <c r="Y21" s="18"/>
      <c r="Z21" s="19"/>
      <c r="AA21" s="18">
        <v>2</v>
      </c>
      <c r="AB21" s="19">
        <v>1</v>
      </c>
      <c r="AC21" s="18">
        <v>1</v>
      </c>
      <c r="AD21" s="19"/>
      <c r="AE21" s="18"/>
      <c r="AF21" s="19"/>
      <c r="AG21" s="18"/>
      <c r="AH21" s="19"/>
      <c r="AI21" s="18"/>
      <c r="AJ21" s="19"/>
      <c r="AK21" s="18"/>
      <c r="AL21" s="19"/>
      <c r="AM21" s="18"/>
      <c r="AN21" s="19"/>
    </row>
    <row r="22" spans="1:40" ht="56.25" x14ac:dyDescent="0.25">
      <c r="A22" s="29" t="s">
        <v>130</v>
      </c>
      <c r="B22" s="30" t="s">
        <v>89</v>
      </c>
      <c r="C22" s="32" t="s">
        <v>195</v>
      </c>
      <c r="D22" s="31" t="s">
        <v>73</v>
      </c>
      <c r="E22" s="31" t="s">
        <v>76</v>
      </c>
      <c r="F22" s="3" t="s">
        <v>11</v>
      </c>
      <c r="G22" s="16">
        <v>2</v>
      </c>
      <c r="H22" s="17"/>
      <c r="I22" s="16"/>
      <c r="J22" s="17">
        <v>3</v>
      </c>
      <c r="K22" s="16"/>
      <c r="L22" s="17"/>
      <c r="M22" s="16">
        <v>1</v>
      </c>
      <c r="N22" s="17"/>
      <c r="O22" s="16">
        <v>1</v>
      </c>
      <c r="P22" s="17"/>
      <c r="Q22" s="16">
        <v>2</v>
      </c>
      <c r="R22" s="17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>
        <v>1</v>
      </c>
      <c r="AG22" s="16"/>
      <c r="AH22" s="17">
        <v>1</v>
      </c>
      <c r="AI22" s="16"/>
      <c r="AJ22" s="17"/>
      <c r="AK22" s="16"/>
      <c r="AL22" s="17"/>
      <c r="AM22" s="16"/>
      <c r="AN22" s="17"/>
    </row>
    <row r="23" spans="1:40" ht="22.5" x14ac:dyDescent="0.25">
      <c r="A23" s="32" t="s">
        <v>131</v>
      </c>
      <c r="B23" s="33" t="s">
        <v>91</v>
      </c>
      <c r="C23" s="32" t="s">
        <v>195</v>
      </c>
      <c r="D23" s="34"/>
      <c r="E23" s="34" t="s">
        <v>78</v>
      </c>
      <c r="F23" s="2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/>
      <c r="AF23" s="19"/>
      <c r="AG23" s="18"/>
      <c r="AH23" s="19"/>
      <c r="AI23" s="18"/>
      <c r="AJ23" s="19"/>
      <c r="AK23" s="18"/>
      <c r="AL23" s="19"/>
      <c r="AM23" s="18"/>
      <c r="AN23" s="19"/>
    </row>
    <row r="24" spans="1:40" ht="24.75" customHeight="1" x14ac:dyDescent="0.25">
      <c r="A24" s="29" t="s">
        <v>132</v>
      </c>
      <c r="B24" s="30" t="s">
        <v>101</v>
      </c>
      <c r="C24" s="32" t="s">
        <v>195</v>
      </c>
      <c r="D24" s="31" t="s">
        <v>28</v>
      </c>
      <c r="E24" s="31" t="s">
        <v>29</v>
      </c>
      <c r="F24" s="3" t="s">
        <v>30</v>
      </c>
      <c r="G24" s="16"/>
      <c r="H24" s="17"/>
      <c r="I24" s="16"/>
      <c r="J24" s="17"/>
      <c r="K24" s="16"/>
      <c r="L24" s="17"/>
      <c r="M24" s="16"/>
      <c r="N24" s="17"/>
      <c r="O24" s="16"/>
      <c r="P24" s="17">
        <v>1</v>
      </c>
      <c r="Q24" s="16"/>
      <c r="R24" s="17"/>
      <c r="S24" s="16"/>
      <c r="T24" s="17"/>
      <c r="U24" s="16"/>
      <c r="V24" s="17"/>
      <c r="W24" s="16"/>
      <c r="X24" s="17"/>
      <c r="Y24" s="16">
        <v>2</v>
      </c>
      <c r="Z24" s="17"/>
      <c r="AA24" s="16"/>
      <c r="AB24" s="17"/>
      <c r="AC24" s="16"/>
      <c r="AD24" s="17"/>
      <c r="AE24" s="16">
        <v>2</v>
      </c>
      <c r="AF24" s="17"/>
      <c r="AG24" s="16"/>
      <c r="AH24" s="17"/>
      <c r="AI24" s="16"/>
      <c r="AJ24" s="17"/>
      <c r="AK24" s="16"/>
      <c r="AL24" s="17"/>
      <c r="AM24" s="16"/>
      <c r="AN24" s="17"/>
    </row>
    <row r="25" spans="1:40" ht="22.5" x14ac:dyDescent="0.25">
      <c r="A25" s="32" t="s">
        <v>133</v>
      </c>
      <c r="B25" s="33" t="s">
        <v>100</v>
      </c>
      <c r="C25" s="32" t="s">
        <v>195</v>
      </c>
      <c r="D25" s="34"/>
      <c r="E25" s="34" t="s">
        <v>27</v>
      </c>
      <c r="F25" s="2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/>
      <c r="AF25" s="19"/>
      <c r="AG25" s="18"/>
      <c r="AH25" s="19"/>
      <c r="AI25" s="18"/>
      <c r="AJ25" s="19"/>
      <c r="AK25" s="18"/>
      <c r="AL25" s="19"/>
      <c r="AM25" s="18"/>
      <c r="AN25" s="19"/>
    </row>
    <row r="26" spans="1:40" x14ac:dyDescent="0.25">
      <c r="A26" s="29" t="s">
        <v>134</v>
      </c>
      <c r="B26" s="30" t="s">
        <v>85</v>
      </c>
      <c r="C26" s="29" t="s">
        <v>196</v>
      </c>
      <c r="D26" s="31"/>
      <c r="E26" s="31" t="s">
        <v>5</v>
      </c>
      <c r="F26" s="3" t="s">
        <v>9</v>
      </c>
      <c r="G26" s="16"/>
      <c r="H26" s="17"/>
      <c r="I26" s="16"/>
      <c r="J26" s="17"/>
      <c r="K26" s="16"/>
      <c r="L26" s="17">
        <v>1</v>
      </c>
      <c r="M26" s="16"/>
      <c r="N26" s="17"/>
      <c r="O26" s="16"/>
      <c r="P26" s="17"/>
      <c r="Q26" s="16"/>
      <c r="R26" s="17"/>
      <c r="S26" s="16"/>
      <c r="T26" s="17"/>
      <c r="U26" s="16"/>
      <c r="V26" s="17"/>
      <c r="W26" s="16">
        <v>1</v>
      </c>
      <c r="X26" s="17"/>
      <c r="Y26" s="16"/>
      <c r="Z26" s="17"/>
      <c r="AA26" s="16"/>
      <c r="AB26" s="17"/>
      <c r="AC26" s="16"/>
      <c r="AD26" s="17"/>
      <c r="AE26" s="16"/>
      <c r="AF26" s="17"/>
      <c r="AG26" s="16"/>
      <c r="AH26" s="17"/>
      <c r="AI26" s="16"/>
      <c r="AJ26" s="17"/>
      <c r="AK26" s="16"/>
      <c r="AL26" s="17"/>
      <c r="AM26" s="16"/>
      <c r="AN26" s="17"/>
    </row>
    <row r="27" spans="1:40" ht="22.5" x14ac:dyDescent="0.25">
      <c r="A27" s="32" t="s">
        <v>135</v>
      </c>
      <c r="B27" s="33" t="s">
        <v>86</v>
      </c>
      <c r="C27" s="29" t="s">
        <v>196</v>
      </c>
      <c r="D27" s="34" t="s">
        <v>144</v>
      </c>
      <c r="E27" s="34" t="s">
        <v>75</v>
      </c>
      <c r="F27" s="2" t="s">
        <v>10</v>
      </c>
      <c r="G27" s="18"/>
      <c r="H27" s="19"/>
      <c r="I27" s="18"/>
      <c r="J27" s="19"/>
      <c r="K27" s="18"/>
      <c r="L27" s="19"/>
      <c r="M27" s="18"/>
      <c r="N27" s="19"/>
      <c r="O27" s="18"/>
      <c r="P27" s="19"/>
      <c r="Q27" s="18"/>
      <c r="R27" s="19"/>
      <c r="S27" s="18"/>
      <c r="T27" s="19"/>
      <c r="U27" s="18"/>
      <c r="V27" s="19"/>
      <c r="W27" s="18"/>
      <c r="X27" s="19"/>
      <c r="Y27" s="18"/>
      <c r="Z27" s="19"/>
      <c r="AA27" s="18"/>
      <c r="AB27" s="19"/>
      <c r="AC27" s="18"/>
      <c r="AD27" s="19">
        <v>2</v>
      </c>
      <c r="AE27" s="18"/>
      <c r="AF27" s="19"/>
      <c r="AG27" s="18"/>
      <c r="AH27" s="19"/>
      <c r="AI27" s="18"/>
      <c r="AJ27" s="19"/>
      <c r="AK27" s="18"/>
      <c r="AL27" s="19"/>
      <c r="AM27" s="18"/>
      <c r="AN27" s="19"/>
    </row>
    <row r="28" spans="1:40" ht="22.5" x14ac:dyDescent="0.25">
      <c r="A28" s="29" t="s">
        <v>136</v>
      </c>
      <c r="B28" s="30" t="s">
        <v>102</v>
      </c>
      <c r="C28" s="29" t="s">
        <v>196</v>
      </c>
      <c r="D28" s="31" t="s">
        <v>31</v>
      </c>
      <c r="E28" s="31" t="s">
        <v>32</v>
      </c>
      <c r="F28" s="3" t="s">
        <v>33</v>
      </c>
      <c r="G28" s="16"/>
      <c r="H28" s="17"/>
      <c r="I28" s="16"/>
      <c r="J28" s="17"/>
      <c r="K28" s="16"/>
      <c r="L28" s="17"/>
      <c r="M28" s="16"/>
      <c r="N28" s="17"/>
      <c r="O28" s="16"/>
      <c r="P28" s="17"/>
      <c r="Q28" s="16"/>
      <c r="R28" s="17"/>
      <c r="S28" s="16">
        <v>1</v>
      </c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6"/>
      <c r="AH28" s="17"/>
      <c r="AI28" s="16"/>
      <c r="AJ28" s="17"/>
      <c r="AK28" s="16"/>
      <c r="AL28" s="17"/>
      <c r="AM28" s="16"/>
      <c r="AN28" s="17"/>
    </row>
    <row r="29" spans="1:40" ht="22.5" x14ac:dyDescent="0.25">
      <c r="A29" s="32" t="s">
        <v>137</v>
      </c>
      <c r="B29" s="33" t="s">
        <v>93</v>
      </c>
      <c r="C29" s="29" t="s">
        <v>196</v>
      </c>
      <c r="D29" s="34"/>
      <c r="E29" s="34" t="s">
        <v>79</v>
      </c>
      <c r="F29" s="2" t="s">
        <v>16</v>
      </c>
      <c r="G29" s="18"/>
      <c r="H29" s="19"/>
      <c r="I29" s="18"/>
      <c r="J29" s="19"/>
      <c r="K29" s="18"/>
      <c r="L29" s="19"/>
      <c r="M29" s="18"/>
      <c r="N29" s="19">
        <v>3</v>
      </c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/>
      <c r="AC29" s="18"/>
      <c r="AD29" s="19">
        <v>1</v>
      </c>
      <c r="AE29" s="18"/>
      <c r="AF29" s="19"/>
      <c r="AG29" s="18"/>
      <c r="AH29" s="19"/>
      <c r="AI29" s="18"/>
      <c r="AJ29" s="19"/>
      <c r="AK29" s="18"/>
      <c r="AL29" s="19"/>
      <c r="AM29" s="18">
        <v>1</v>
      </c>
      <c r="AN29" s="19"/>
    </row>
    <row r="30" spans="1:40" ht="22.5" x14ac:dyDescent="0.25">
      <c r="A30" s="29" t="s">
        <v>138</v>
      </c>
      <c r="B30" s="30" t="s">
        <v>103</v>
      </c>
      <c r="C30" s="29" t="s">
        <v>196</v>
      </c>
      <c r="D30" s="31"/>
      <c r="E30" s="31" t="s">
        <v>36</v>
      </c>
      <c r="F30" s="3"/>
      <c r="G30" s="16"/>
      <c r="H30" s="17"/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6"/>
      <c r="AH30" s="17"/>
      <c r="AI30" s="16"/>
      <c r="AJ30" s="17"/>
      <c r="AK30" s="16"/>
      <c r="AL30" s="17"/>
      <c r="AM30" s="16"/>
      <c r="AN30" s="17"/>
    </row>
    <row r="31" spans="1:40" ht="22.5" x14ac:dyDescent="0.25">
      <c r="A31" s="32" t="s">
        <v>145</v>
      </c>
      <c r="B31" s="33" t="s">
        <v>149</v>
      </c>
      <c r="C31" s="32" t="s">
        <v>153</v>
      </c>
      <c r="D31" s="34" t="s">
        <v>154</v>
      </c>
      <c r="E31" s="34" t="s">
        <v>155</v>
      </c>
      <c r="F31" s="2" t="s">
        <v>10</v>
      </c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8"/>
      <c r="Z31" s="19"/>
      <c r="AA31" s="18"/>
      <c r="AB31" s="19"/>
      <c r="AC31" s="18"/>
      <c r="AD31" s="19"/>
      <c r="AE31" s="18"/>
      <c r="AF31" s="19"/>
      <c r="AG31" s="18"/>
      <c r="AH31" s="19"/>
      <c r="AI31" s="18"/>
      <c r="AJ31" s="19"/>
      <c r="AK31" s="18"/>
      <c r="AL31" s="19"/>
      <c r="AM31" s="18"/>
      <c r="AN31" s="19"/>
    </row>
    <row r="32" spans="1:40" ht="22.5" x14ac:dyDescent="0.25">
      <c r="A32" s="29" t="s">
        <v>146</v>
      </c>
      <c r="B32" s="30" t="s">
        <v>150</v>
      </c>
      <c r="C32" s="32" t="s">
        <v>153</v>
      </c>
      <c r="D32" s="31" t="s">
        <v>154</v>
      </c>
      <c r="E32" s="31" t="s">
        <v>156</v>
      </c>
      <c r="F32" s="3" t="s">
        <v>33</v>
      </c>
      <c r="G32" s="16"/>
      <c r="H32" s="17"/>
      <c r="I32" s="16"/>
      <c r="J32" s="17"/>
      <c r="K32" s="16"/>
      <c r="L32" s="17"/>
      <c r="M32" s="16"/>
      <c r="N32" s="17"/>
      <c r="O32" s="16"/>
      <c r="P32" s="17"/>
      <c r="Q32" s="16"/>
      <c r="R32" s="17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6"/>
      <c r="AH32" s="17"/>
      <c r="AI32" s="16"/>
      <c r="AJ32" s="17"/>
      <c r="AK32" s="16"/>
      <c r="AL32" s="17"/>
      <c r="AM32" s="16"/>
      <c r="AN32" s="17"/>
    </row>
    <row r="33" spans="1:40" ht="22.5" x14ac:dyDescent="0.25">
      <c r="A33" s="32" t="s">
        <v>147</v>
      </c>
      <c r="B33" s="33" t="s">
        <v>151</v>
      </c>
      <c r="C33" s="32" t="s">
        <v>153</v>
      </c>
      <c r="D33" s="34" t="s">
        <v>154</v>
      </c>
      <c r="E33" s="34" t="s">
        <v>157</v>
      </c>
      <c r="F33" s="2" t="s">
        <v>16</v>
      </c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/>
      <c r="AA33" s="18"/>
      <c r="AB33" s="19"/>
      <c r="AC33" s="18"/>
      <c r="AD33" s="19"/>
      <c r="AE33" s="18"/>
      <c r="AF33" s="19"/>
      <c r="AG33" s="18"/>
      <c r="AH33" s="19"/>
      <c r="AI33" s="18"/>
      <c r="AJ33" s="19"/>
      <c r="AK33" s="18"/>
      <c r="AL33" s="19"/>
      <c r="AM33" s="18"/>
      <c r="AN33" s="19"/>
    </row>
    <row r="34" spans="1:40" ht="22.5" x14ac:dyDescent="0.25">
      <c r="A34" s="29" t="s">
        <v>148</v>
      </c>
      <c r="B34" s="30" t="s">
        <v>152</v>
      </c>
      <c r="C34" s="32" t="s">
        <v>153</v>
      </c>
      <c r="D34" s="31"/>
      <c r="E34" s="31" t="s">
        <v>158</v>
      </c>
      <c r="F34" s="3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6"/>
      <c r="AH34" s="17"/>
      <c r="AI34" s="16"/>
      <c r="AJ34" s="17"/>
      <c r="AK34" s="16"/>
      <c r="AL34" s="17"/>
      <c r="AM34" s="16"/>
      <c r="AN34" s="17"/>
    </row>
  </sheetData>
  <autoFilter ref="G1:AM36" xr:uid="{55634B5F-A7EC-403F-AD15-E8C5D8B4537D}"/>
  <sortState xmlns:xlrd2="http://schemas.microsoft.com/office/spreadsheetml/2017/richdata2" ref="A4:AL30">
    <sortCondition ref="C4:C30"/>
    <sortCondition ref="B4:B30"/>
  </sortState>
  <phoneticPr fontId="2" type="noConversion"/>
  <pageMargins left="0" right="0" top="0" bottom="0" header="0" footer="0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B030-5334-4BCB-BEF2-FF2804EF4ED0}">
  <dimension ref="A1:L38"/>
  <sheetViews>
    <sheetView tabSelected="1" zoomScaleNormal="100" workbookViewId="0">
      <selection activeCell="C28" sqref="C28"/>
    </sheetView>
  </sheetViews>
  <sheetFormatPr baseColWidth="10" defaultRowHeight="15" x14ac:dyDescent="0.25"/>
  <cols>
    <col min="1" max="1" width="23" customWidth="1"/>
    <col min="2" max="2" width="11.42578125" style="5"/>
    <col min="3" max="3" width="34.5703125" bestFit="1" customWidth="1"/>
    <col min="4" max="4" width="23" customWidth="1"/>
    <col min="5" max="5" width="11.42578125" style="5"/>
    <col min="6" max="6" width="24" bestFit="1" customWidth="1"/>
    <col min="7" max="7" width="11.42578125" style="40"/>
  </cols>
  <sheetData>
    <row r="1" spans="1:12" x14ac:dyDescent="0.25">
      <c r="A1" s="9" t="s">
        <v>162</v>
      </c>
      <c r="B1" s="10" t="s">
        <v>143</v>
      </c>
      <c r="C1" s="9" t="s">
        <v>182</v>
      </c>
      <c r="D1" s="9" t="s">
        <v>162</v>
      </c>
      <c r="E1" s="10" t="s">
        <v>143</v>
      </c>
      <c r="F1" s="10" t="s">
        <v>216</v>
      </c>
      <c r="G1" s="39" t="s">
        <v>217</v>
      </c>
      <c r="H1" s="39" t="s">
        <v>218</v>
      </c>
      <c r="I1" s="39" t="s">
        <v>219</v>
      </c>
      <c r="J1" s="41" t="s">
        <v>220</v>
      </c>
      <c r="K1" s="41" t="s">
        <v>221</v>
      </c>
      <c r="L1" s="41" t="s">
        <v>222</v>
      </c>
    </row>
    <row r="2" spans="1:12" x14ac:dyDescent="0.25">
      <c r="A2" s="6" t="s">
        <v>52</v>
      </c>
      <c r="B2" s="7">
        <v>8</v>
      </c>
      <c r="C2" s="8" t="s">
        <v>160</v>
      </c>
      <c r="D2" s="6" t="s">
        <v>52</v>
      </c>
      <c r="E2" s="7">
        <v>8</v>
      </c>
      <c r="F2" s="38" t="s">
        <v>197</v>
      </c>
      <c r="G2" s="40">
        <v>14.88</v>
      </c>
      <c r="H2">
        <v>1110</v>
      </c>
      <c r="I2" s="40">
        <f>G2/H2</f>
        <v>1.3405405405405406E-2</v>
      </c>
      <c r="J2" s="40">
        <f>E2*I2</f>
        <v>0.10724324324324325</v>
      </c>
      <c r="L2">
        <f>IF(K2,G2,0)</f>
        <v>0</v>
      </c>
    </row>
    <row r="3" spans="1:12" x14ac:dyDescent="0.25">
      <c r="A3" s="6" t="s">
        <v>62</v>
      </c>
      <c r="B3" s="7">
        <v>5</v>
      </c>
      <c r="C3" s="8" t="s">
        <v>161</v>
      </c>
      <c r="D3" s="6" t="s">
        <v>62</v>
      </c>
      <c r="E3" s="7">
        <v>5</v>
      </c>
      <c r="F3" t="s">
        <v>198</v>
      </c>
      <c r="G3" s="40">
        <v>8.49</v>
      </c>
      <c r="H3">
        <v>270</v>
      </c>
      <c r="I3" s="40">
        <f>G3/H3</f>
        <v>3.1444444444444448E-2</v>
      </c>
      <c r="J3" s="40">
        <f>E3*I3</f>
        <v>0.15722222222222224</v>
      </c>
      <c r="L3">
        <f t="shared" ref="L3:L35" si="0">IF(K3,G3,0)</f>
        <v>0</v>
      </c>
    </row>
    <row r="4" spans="1:12" x14ac:dyDescent="0.25">
      <c r="A4" s="6" t="s">
        <v>68</v>
      </c>
      <c r="B4" s="7">
        <v>1</v>
      </c>
      <c r="C4" s="6" t="s">
        <v>183</v>
      </c>
      <c r="D4" s="6" t="s">
        <v>68</v>
      </c>
      <c r="E4" s="7">
        <v>1</v>
      </c>
      <c r="J4" s="40">
        <f t="shared" ref="J4:J16" si="1">E4*I4</f>
        <v>0</v>
      </c>
      <c r="L4">
        <f t="shared" si="0"/>
        <v>0</v>
      </c>
    </row>
    <row r="5" spans="1:12" x14ac:dyDescent="0.25">
      <c r="A5" s="6" t="s">
        <v>56</v>
      </c>
      <c r="B5" s="7">
        <v>6</v>
      </c>
      <c r="C5" s="8" t="s">
        <v>160</v>
      </c>
      <c r="D5" s="6" t="s">
        <v>56</v>
      </c>
      <c r="E5" s="7">
        <v>6</v>
      </c>
      <c r="F5" t="s">
        <v>197</v>
      </c>
      <c r="I5" s="40">
        <v>1.3405405405405406E-2</v>
      </c>
      <c r="J5" s="40">
        <f t="shared" si="1"/>
        <v>8.0432432432432435E-2</v>
      </c>
      <c r="L5">
        <f t="shared" si="0"/>
        <v>0</v>
      </c>
    </row>
    <row r="6" spans="1:12" x14ac:dyDescent="0.25">
      <c r="A6" s="6" t="s">
        <v>69</v>
      </c>
      <c r="B6" s="7">
        <v>2</v>
      </c>
      <c r="C6" s="8" t="s">
        <v>161</v>
      </c>
      <c r="D6" s="6" t="s">
        <v>69</v>
      </c>
      <c r="E6" s="7">
        <v>2</v>
      </c>
      <c r="F6" t="s">
        <v>198</v>
      </c>
      <c r="I6" s="40">
        <v>0.03</v>
      </c>
      <c r="J6" s="40">
        <f t="shared" si="1"/>
        <v>0.06</v>
      </c>
      <c r="L6">
        <f t="shared" si="0"/>
        <v>0</v>
      </c>
    </row>
    <row r="7" spans="1:12" x14ac:dyDescent="0.25">
      <c r="A7" s="6" t="s">
        <v>50</v>
      </c>
      <c r="B7" s="7">
        <v>1</v>
      </c>
      <c r="C7" s="6" t="s">
        <v>183</v>
      </c>
      <c r="D7" s="6" t="s">
        <v>50</v>
      </c>
      <c r="E7" s="7">
        <v>1</v>
      </c>
      <c r="J7" s="40">
        <f t="shared" si="1"/>
        <v>0</v>
      </c>
      <c r="L7">
        <f t="shared" si="0"/>
        <v>0</v>
      </c>
    </row>
    <row r="8" spans="1:12" x14ac:dyDescent="0.25">
      <c r="A8" s="6" t="s">
        <v>70</v>
      </c>
      <c r="B8" s="7">
        <v>1</v>
      </c>
      <c r="C8" s="8" t="s">
        <v>160</v>
      </c>
      <c r="D8" s="6" t="s">
        <v>70</v>
      </c>
      <c r="E8" s="7">
        <v>1</v>
      </c>
      <c r="F8" t="s">
        <v>197</v>
      </c>
      <c r="I8" s="40">
        <v>1.3405405405405406E-2</v>
      </c>
      <c r="J8" s="40">
        <f t="shared" si="1"/>
        <v>1.3405405405405406E-2</v>
      </c>
      <c r="L8">
        <f t="shared" si="0"/>
        <v>0</v>
      </c>
    </row>
    <row r="9" spans="1:12" x14ac:dyDescent="0.25">
      <c r="A9" s="6" t="s">
        <v>63</v>
      </c>
      <c r="B9" s="7">
        <v>5</v>
      </c>
      <c r="C9" s="8" t="s">
        <v>160</v>
      </c>
      <c r="D9" s="6" t="s">
        <v>63</v>
      </c>
      <c r="E9" s="7">
        <v>5</v>
      </c>
      <c r="F9" t="s">
        <v>197</v>
      </c>
      <c r="I9" s="40">
        <v>1.3405405405405406E-2</v>
      </c>
      <c r="J9" s="40">
        <f t="shared" si="1"/>
        <v>6.7027027027027036E-2</v>
      </c>
      <c r="L9">
        <f t="shared" si="0"/>
        <v>0</v>
      </c>
    </row>
    <row r="10" spans="1:12" x14ac:dyDescent="0.25">
      <c r="A10" s="6" t="s">
        <v>55</v>
      </c>
      <c r="B10" s="7">
        <v>1</v>
      </c>
      <c r="C10" s="8" t="s">
        <v>160</v>
      </c>
      <c r="D10" s="6" t="s">
        <v>55</v>
      </c>
      <c r="E10" s="7">
        <v>1</v>
      </c>
      <c r="F10" t="s">
        <v>197</v>
      </c>
      <c r="I10" s="40">
        <v>1.3405405405405406E-2</v>
      </c>
      <c r="J10" s="40">
        <f t="shared" si="1"/>
        <v>1.3405405405405406E-2</v>
      </c>
      <c r="L10">
        <f t="shared" si="0"/>
        <v>0</v>
      </c>
    </row>
    <row r="11" spans="1:12" x14ac:dyDescent="0.25">
      <c r="A11" s="6" t="s">
        <v>66</v>
      </c>
      <c r="B11" s="7">
        <v>1</v>
      </c>
      <c r="C11" s="8" t="s">
        <v>160</v>
      </c>
      <c r="D11" s="6" t="s">
        <v>66</v>
      </c>
      <c r="E11" s="7">
        <v>1</v>
      </c>
      <c r="F11" t="s">
        <v>197</v>
      </c>
      <c r="I11" s="40">
        <v>1.3405405405405406E-2</v>
      </c>
      <c r="J11" s="40">
        <f t="shared" si="1"/>
        <v>1.3405405405405406E-2</v>
      </c>
      <c r="L11">
        <f t="shared" si="0"/>
        <v>0</v>
      </c>
    </row>
    <row r="12" spans="1:12" x14ac:dyDescent="0.25">
      <c r="A12" s="6" t="s">
        <v>33</v>
      </c>
      <c r="B12" s="7">
        <v>4</v>
      </c>
      <c r="C12" s="8" t="s">
        <v>160</v>
      </c>
      <c r="D12" s="6" t="s">
        <v>33</v>
      </c>
      <c r="E12" s="7">
        <v>4</v>
      </c>
      <c r="F12" t="s">
        <v>197</v>
      </c>
      <c r="I12" s="40">
        <v>1.3405405405405406E-2</v>
      </c>
      <c r="J12" s="40">
        <f t="shared" si="1"/>
        <v>5.3621621621621623E-2</v>
      </c>
      <c r="L12">
        <f t="shared" si="0"/>
        <v>0</v>
      </c>
    </row>
    <row r="13" spans="1:12" x14ac:dyDescent="0.25">
      <c r="A13" s="6" t="s">
        <v>34</v>
      </c>
      <c r="B13" s="7">
        <v>13</v>
      </c>
      <c r="C13" s="8" t="s">
        <v>160</v>
      </c>
      <c r="D13" s="6" t="s">
        <v>34</v>
      </c>
      <c r="E13" s="7">
        <v>13</v>
      </c>
      <c r="F13" t="s">
        <v>197</v>
      </c>
      <c r="I13" s="40">
        <v>1.3405405405405406E-2</v>
      </c>
      <c r="J13" s="40">
        <f t="shared" si="1"/>
        <v>0.17427027027027028</v>
      </c>
      <c r="L13">
        <f t="shared" si="0"/>
        <v>0</v>
      </c>
    </row>
    <row r="14" spans="1:12" x14ac:dyDescent="0.25">
      <c r="A14" s="6" t="s">
        <v>35</v>
      </c>
      <c r="B14" s="7">
        <v>4</v>
      </c>
      <c r="C14" s="8" t="s">
        <v>160</v>
      </c>
      <c r="D14" s="6" t="s">
        <v>35</v>
      </c>
      <c r="E14" s="7">
        <v>4</v>
      </c>
      <c r="F14" t="s">
        <v>197</v>
      </c>
      <c r="I14" s="40">
        <v>1.3405405405405406E-2</v>
      </c>
      <c r="J14" s="40">
        <f t="shared" si="1"/>
        <v>5.3621621621621623E-2</v>
      </c>
      <c r="L14">
        <f t="shared" si="0"/>
        <v>0</v>
      </c>
    </row>
    <row r="15" spans="1:12" x14ac:dyDescent="0.25">
      <c r="A15" s="6" t="s">
        <v>39</v>
      </c>
      <c r="B15" s="7">
        <v>3</v>
      </c>
      <c r="C15" s="8" t="s">
        <v>160</v>
      </c>
      <c r="D15" s="6" t="s">
        <v>39</v>
      </c>
      <c r="E15" s="7">
        <v>3</v>
      </c>
      <c r="F15" t="s">
        <v>197</v>
      </c>
      <c r="I15" s="40">
        <v>1.3405405405405406E-2</v>
      </c>
      <c r="J15" s="40">
        <f t="shared" si="1"/>
        <v>4.0216216216216218E-2</v>
      </c>
      <c r="L15">
        <f t="shared" si="0"/>
        <v>0</v>
      </c>
    </row>
    <row r="16" spans="1:12" x14ac:dyDescent="0.25">
      <c r="A16" s="6" t="s">
        <v>71</v>
      </c>
      <c r="B16" s="7">
        <v>4</v>
      </c>
      <c r="C16" s="8" t="s">
        <v>160</v>
      </c>
      <c r="D16" s="6" t="s">
        <v>71</v>
      </c>
      <c r="E16" s="7">
        <v>4</v>
      </c>
      <c r="F16" t="s">
        <v>197</v>
      </c>
      <c r="I16" s="40">
        <v>1.3405405405405406E-2</v>
      </c>
      <c r="J16" s="40">
        <f t="shared" si="1"/>
        <v>5.3621621621621623E-2</v>
      </c>
      <c r="L16">
        <f t="shared" si="0"/>
        <v>0</v>
      </c>
    </row>
    <row r="17" spans="1:12" x14ac:dyDescent="0.25">
      <c r="A17" s="6" t="s">
        <v>65</v>
      </c>
      <c r="B17" s="7">
        <v>2</v>
      </c>
      <c r="C17" s="8" t="s">
        <v>163</v>
      </c>
      <c r="D17" s="6" t="s">
        <v>65</v>
      </c>
      <c r="E17" s="7">
        <v>2</v>
      </c>
      <c r="F17" t="s">
        <v>199</v>
      </c>
      <c r="G17" s="40">
        <v>6.5</v>
      </c>
      <c r="H17">
        <v>25</v>
      </c>
      <c r="I17" s="40">
        <f>G17/H17</f>
        <v>0.26</v>
      </c>
      <c r="J17" s="40">
        <f>E17*I17</f>
        <v>0.52</v>
      </c>
      <c r="L17">
        <f t="shared" si="0"/>
        <v>0</v>
      </c>
    </row>
    <row r="18" spans="1:12" x14ac:dyDescent="0.25">
      <c r="A18" s="6" t="s">
        <v>49</v>
      </c>
      <c r="B18" s="7">
        <v>1</v>
      </c>
      <c r="C18" s="6" t="s">
        <v>183</v>
      </c>
      <c r="D18" s="6" t="s">
        <v>49</v>
      </c>
      <c r="E18" s="7">
        <v>1</v>
      </c>
      <c r="I18" s="40"/>
      <c r="J18" s="40"/>
      <c r="L18">
        <f t="shared" si="0"/>
        <v>0</v>
      </c>
    </row>
    <row r="19" spans="1:12" x14ac:dyDescent="0.25">
      <c r="A19" s="6" t="s">
        <v>164</v>
      </c>
      <c r="B19" s="7">
        <v>1</v>
      </c>
      <c r="C19" s="8" t="s">
        <v>165</v>
      </c>
      <c r="D19" s="6" t="s">
        <v>164</v>
      </c>
      <c r="E19" s="7">
        <v>1</v>
      </c>
      <c r="F19" t="s">
        <v>200</v>
      </c>
      <c r="G19" s="40">
        <v>9.1999999999999993</v>
      </c>
      <c r="H19">
        <v>10</v>
      </c>
      <c r="I19" s="40">
        <f t="shared" ref="I19:I35" si="2">G19/H19</f>
        <v>0.91999999999999993</v>
      </c>
      <c r="J19" s="40">
        <f t="shared" ref="J19:J35" si="3">E19*I19</f>
        <v>0.91999999999999993</v>
      </c>
      <c r="L19">
        <f t="shared" si="0"/>
        <v>0</v>
      </c>
    </row>
    <row r="20" spans="1:12" x14ac:dyDescent="0.25">
      <c r="A20" s="6" t="s">
        <v>51</v>
      </c>
      <c r="B20" s="7">
        <v>14</v>
      </c>
      <c r="C20" s="8" t="s">
        <v>166</v>
      </c>
      <c r="D20" s="6" t="s">
        <v>51</v>
      </c>
      <c r="E20" s="7">
        <v>14</v>
      </c>
      <c r="F20" t="s">
        <v>201</v>
      </c>
      <c r="G20" s="40">
        <v>7.29</v>
      </c>
      <c r="H20">
        <v>50</v>
      </c>
      <c r="I20" s="40">
        <f t="shared" si="2"/>
        <v>0.14580000000000001</v>
      </c>
      <c r="J20" s="40">
        <f t="shared" si="3"/>
        <v>2.0412000000000003</v>
      </c>
      <c r="L20">
        <f t="shared" si="0"/>
        <v>0</v>
      </c>
    </row>
    <row r="21" spans="1:12" x14ac:dyDescent="0.25">
      <c r="A21" s="6" t="s">
        <v>61</v>
      </c>
      <c r="B21" s="7">
        <v>1</v>
      </c>
      <c r="C21" s="8" t="s">
        <v>167</v>
      </c>
      <c r="D21" s="6" t="s">
        <v>61</v>
      </c>
      <c r="E21" s="7">
        <v>1</v>
      </c>
      <c r="F21" t="s">
        <v>202</v>
      </c>
      <c r="G21" s="40">
        <v>7.69</v>
      </c>
      <c r="H21">
        <v>4</v>
      </c>
      <c r="I21" s="40">
        <f t="shared" si="2"/>
        <v>1.9225000000000001</v>
      </c>
      <c r="J21" s="40">
        <f t="shared" si="3"/>
        <v>1.9225000000000001</v>
      </c>
      <c r="K21">
        <v>1</v>
      </c>
      <c r="L21">
        <f t="shared" si="0"/>
        <v>7.69</v>
      </c>
    </row>
    <row r="22" spans="1:12" x14ac:dyDescent="0.25">
      <c r="A22" s="6" t="s">
        <v>58</v>
      </c>
      <c r="B22" s="7">
        <v>2</v>
      </c>
      <c r="C22" s="8" t="s">
        <v>168</v>
      </c>
      <c r="D22" s="6" t="s">
        <v>58</v>
      </c>
      <c r="E22" s="7">
        <v>2</v>
      </c>
      <c r="F22" t="s">
        <v>203</v>
      </c>
      <c r="G22" s="40">
        <v>6.19</v>
      </c>
      <c r="H22">
        <v>225</v>
      </c>
      <c r="I22" s="40">
        <f t="shared" si="2"/>
        <v>2.7511111111111111E-2</v>
      </c>
      <c r="J22" s="40">
        <f t="shared" si="3"/>
        <v>5.5022222222222222E-2</v>
      </c>
      <c r="L22">
        <f t="shared" si="0"/>
        <v>0</v>
      </c>
    </row>
    <row r="23" spans="1:12" x14ac:dyDescent="0.25">
      <c r="A23" s="6" t="s">
        <v>60</v>
      </c>
      <c r="B23" s="7">
        <v>1</v>
      </c>
      <c r="C23" s="6" t="s">
        <v>184</v>
      </c>
      <c r="D23" s="6" t="s">
        <v>60</v>
      </c>
      <c r="E23" s="7">
        <v>1</v>
      </c>
      <c r="I23" s="40"/>
      <c r="J23" s="40"/>
      <c r="L23">
        <f t="shared" si="0"/>
        <v>0</v>
      </c>
    </row>
    <row r="24" spans="1:12" x14ac:dyDescent="0.25">
      <c r="A24" s="6" t="s">
        <v>190</v>
      </c>
      <c r="B24" s="7">
        <v>2</v>
      </c>
      <c r="C24" s="8" t="s">
        <v>169</v>
      </c>
      <c r="D24" s="6" t="s">
        <v>190</v>
      </c>
      <c r="E24" s="7">
        <v>2</v>
      </c>
      <c r="F24" t="s">
        <v>204</v>
      </c>
      <c r="G24" s="40">
        <v>5.49</v>
      </c>
      <c r="H24">
        <v>10</v>
      </c>
      <c r="I24" s="40">
        <f t="shared" si="2"/>
        <v>0.54900000000000004</v>
      </c>
      <c r="J24" s="40">
        <f t="shared" si="3"/>
        <v>1.0980000000000001</v>
      </c>
      <c r="L24">
        <f t="shared" si="0"/>
        <v>0</v>
      </c>
    </row>
    <row r="25" spans="1:12" x14ac:dyDescent="0.25">
      <c r="A25" s="6" t="s">
        <v>191</v>
      </c>
      <c r="B25" s="7">
        <v>5</v>
      </c>
      <c r="C25" s="8" t="s">
        <v>170</v>
      </c>
      <c r="D25" s="6" t="s">
        <v>191</v>
      </c>
      <c r="E25" s="7">
        <v>5</v>
      </c>
      <c r="F25" t="s">
        <v>205</v>
      </c>
      <c r="G25" s="40">
        <v>7.49</v>
      </c>
      <c r="H25">
        <v>10</v>
      </c>
      <c r="I25" s="40">
        <f t="shared" si="2"/>
        <v>0.749</v>
      </c>
      <c r="J25" s="40">
        <f t="shared" si="3"/>
        <v>3.7450000000000001</v>
      </c>
      <c r="L25">
        <f t="shared" si="0"/>
        <v>0</v>
      </c>
    </row>
    <row r="26" spans="1:12" x14ac:dyDescent="0.25">
      <c r="A26" s="6" t="s">
        <v>189</v>
      </c>
      <c r="B26" s="7">
        <v>2</v>
      </c>
      <c r="C26" s="8" t="s">
        <v>171</v>
      </c>
      <c r="D26" s="6" t="s">
        <v>189</v>
      </c>
      <c r="E26" s="7">
        <v>2</v>
      </c>
      <c r="F26" t="s">
        <v>206</v>
      </c>
      <c r="G26" s="40">
        <v>6.99</v>
      </c>
      <c r="H26">
        <v>10</v>
      </c>
      <c r="I26" s="40">
        <f t="shared" si="2"/>
        <v>0.69900000000000007</v>
      </c>
      <c r="J26" s="40">
        <f t="shared" si="3"/>
        <v>1.3980000000000001</v>
      </c>
      <c r="L26">
        <f t="shared" si="0"/>
        <v>0</v>
      </c>
    </row>
    <row r="27" spans="1:12" x14ac:dyDescent="0.25">
      <c r="A27" s="6" t="s">
        <v>53</v>
      </c>
      <c r="B27" s="7">
        <v>2</v>
      </c>
      <c r="C27" s="8" t="s">
        <v>173</v>
      </c>
      <c r="D27" s="6" t="s">
        <v>53</v>
      </c>
      <c r="E27" s="7">
        <v>2</v>
      </c>
      <c r="F27" t="s">
        <v>207</v>
      </c>
      <c r="G27" s="40">
        <v>6.99</v>
      </c>
      <c r="H27">
        <v>10</v>
      </c>
      <c r="I27" s="40">
        <f t="shared" si="2"/>
        <v>0.69900000000000007</v>
      </c>
      <c r="J27" s="40">
        <f t="shared" si="3"/>
        <v>1.3980000000000001</v>
      </c>
      <c r="L27">
        <f t="shared" si="0"/>
        <v>0</v>
      </c>
    </row>
    <row r="28" spans="1:12" x14ac:dyDescent="0.25">
      <c r="A28" s="6" t="s">
        <v>64</v>
      </c>
      <c r="B28" s="7">
        <v>1</v>
      </c>
      <c r="C28" s="8" t="s">
        <v>174</v>
      </c>
      <c r="D28" s="6" t="s">
        <v>64</v>
      </c>
      <c r="E28" s="7">
        <v>1</v>
      </c>
      <c r="F28" t="s">
        <v>208</v>
      </c>
      <c r="G28" s="40">
        <v>26.25</v>
      </c>
      <c r="H28">
        <v>1</v>
      </c>
      <c r="I28" s="40">
        <f t="shared" si="2"/>
        <v>26.25</v>
      </c>
      <c r="J28" s="40">
        <f t="shared" si="3"/>
        <v>26.25</v>
      </c>
      <c r="K28">
        <v>1</v>
      </c>
      <c r="L28">
        <f t="shared" si="0"/>
        <v>26.25</v>
      </c>
    </row>
    <row r="29" spans="1:12" x14ac:dyDescent="0.25">
      <c r="A29" s="6" t="s">
        <v>54</v>
      </c>
      <c r="B29" s="7">
        <v>1</v>
      </c>
      <c r="C29" s="8" t="s">
        <v>175</v>
      </c>
      <c r="D29" s="6" t="s">
        <v>54</v>
      </c>
      <c r="E29" s="7">
        <v>1</v>
      </c>
      <c r="F29" t="s">
        <v>209</v>
      </c>
      <c r="G29" s="40">
        <v>8.4499999999999993</v>
      </c>
      <c r="H29">
        <v>20</v>
      </c>
      <c r="I29" s="40">
        <f t="shared" si="2"/>
        <v>0.42249999999999999</v>
      </c>
      <c r="J29" s="40">
        <f t="shared" si="3"/>
        <v>0.42249999999999999</v>
      </c>
      <c r="L29">
        <f t="shared" si="0"/>
        <v>0</v>
      </c>
    </row>
    <row r="30" spans="1:12" x14ac:dyDescent="0.25">
      <c r="A30" s="6" t="s">
        <v>82</v>
      </c>
      <c r="B30" s="7">
        <v>3</v>
      </c>
      <c r="C30" s="8" t="s">
        <v>176</v>
      </c>
      <c r="D30" s="6" t="s">
        <v>82</v>
      </c>
      <c r="E30" s="7">
        <v>3</v>
      </c>
      <c r="F30" t="s">
        <v>210</v>
      </c>
      <c r="G30" s="40">
        <v>10.49</v>
      </c>
      <c r="H30">
        <v>10</v>
      </c>
      <c r="I30" s="40">
        <f t="shared" si="2"/>
        <v>1.0489999999999999</v>
      </c>
      <c r="J30" s="40">
        <f t="shared" si="3"/>
        <v>3.1469999999999998</v>
      </c>
      <c r="L30">
        <f t="shared" si="0"/>
        <v>0</v>
      </c>
    </row>
    <row r="31" spans="1:12" x14ac:dyDescent="0.25">
      <c r="A31" s="6" t="s">
        <v>186</v>
      </c>
      <c r="B31" s="7">
        <v>1</v>
      </c>
      <c r="C31" s="8" t="s">
        <v>177</v>
      </c>
      <c r="D31" s="6" t="s">
        <v>186</v>
      </c>
      <c r="E31" s="7">
        <v>1</v>
      </c>
      <c r="F31" t="s">
        <v>211</v>
      </c>
      <c r="G31" s="40">
        <v>8.99</v>
      </c>
      <c r="H31">
        <v>10</v>
      </c>
      <c r="I31" s="40">
        <f t="shared" si="2"/>
        <v>0.89900000000000002</v>
      </c>
      <c r="J31" s="40">
        <f t="shared" si="3"/>
        <v>0.89900000000000002</v>
      </c>
      <c r="L31">
        <f t="shared" si="0"/>
        <v>0</v>
      </c>
    </row>
    <row r="32" spans="1:12" x14ac:dyDescent="0.25">
      <c r="A32" s="6" t="s">
        <v>83</v>
      </c>
      <c r="B32" s="7">
        <v>2</v>
      </c>
      <c r="C32" s="8" t="s">
        <v>178</v>
      </c>
      <c r="D32" s="6" t="s">
        <v>83</v>
      </c>
      <c r="E32" s="7">
        <v>2</v>
      </c>
      <c r="F32" t="s">
        <v>212</v>
      </c>
      <c r="G32" s="40">
        <v>9.59</v>
      </c>
      <c r="H32">
        <v>10</v>
      </c>
      <c r="I32" s="40">
        <f t="shared" si="2"/>
        <v>0.95899999999999996</v>
      </c>
      <c r="J32" s="40">
        <f t="shared" si="3"/>
        <v>1.9179999999999999</v>
      </c>
      <c r="L32">
        <f t="shared" si="0"/>
        <v>0</v>
      </c>
    </row>
    <row r="33" spans="1:12" x14ac:dyDescent="0.25">
      <c r="A33" s="6" t="s">
        <v>84</v>
      </c>
      <c r="B33" s="7">
        <v>1</v>
      </c>
      <c r="C33" s="8" t="s">
        <v>179</v>
      </c>
      <c r="D33" s="6" t="s">
        <v>84</v>
      </c>
      <c r="E33" s="7">
        <v>1</v>
      </c>
      <c r="F33" t="s">
        <v>213</v>
      </c>
      <c r="G33" s="40">
        <v>7.99</v>
      </c>
      <c r="H33">
        <v>5</v>
      </c>
      <c r="I33" s="40">
        <f t="shared" si="2"/>
        <v>1.5980000000000001</v>
      </c>
      <c r="J33" s="40">
        <f t="shared" si="3"/>
        <v>1.5980000000000001</v>
      </c>
      <c r="L33">
        <f t="shared" si="0"/>
        <v>0</v>
      </c>
    </row>
    <row r="34" spans="1:12" x14ac:dyDescent="0.25">
      <c r="A34" s="6" t="s">
        <v>192</v>
      </c>
      <c r="B34" s="7">
        <v>1</v>
      </c>
      <c r="C34" s="8" t="s">
        <v>172</v>
      </c>
      <c r="D34" s="6" t="s">
        <v>192</v>
      </c>
      <c r="E34" s="7">
        <v>1</v>
      </c>
      <c r="F34" t="s">
        <v>214</v>
      </c>
      <c r="G34" s="40">
        <v>6.99</v>
      </c>
      <c r="H34">
        <v>2</v>
      </c>
      <c r="I34" s="40">
        <f t="shared" si="2"/>
        <v>3.4950000000000001</v>
      </c>
      <c r="J34" s="40">
        <f t="shared" si="3"/>
        <v>3.4950000000000001</v>
      </c>
      <c r="K34">
        <v>1</v>
      </c>
      <c r="L34">
        <f t="shared" si="0"/>
        <v>6.99</v>
      </c>
    </row>
    <row r="35" spans="1:12" x14ac:dyDescent="0.25">
      <c r="A35" s="6" t="s">
        <v>180</v>
      </c>
      <c r="B35" s="7">
        <v>2</v>
      </c>
      <c r="C35" s="8" t="s">
        <v>181</v>
      </c>
      <c r="D35" s="6" t="s">
        <v>180</v>
      </c>
      <c r="E35" s="7">
        <v>2</v>
      </c>
      <c r="F35" t="s">
        <v>215</v>
      </c>
      <c r="G35" s="40">
        <v>7.98</v>
      </c>
      <c r="H35">
        <v>7</v>
      </c>
      <c r="I35" s="40">
        <f t="shared" si="2"/>
        <v>1.1400000000000001</v>
      </c>
      <c r="J35" s="40">
        <f t="shared" si="3"/>
        <v>2.2800000000000002</v>
      </c>
      <c r="L35">
        <f t="shared" si="0"/>
        <v>0</v>
      </c>
    </row>
    <row r="36" spans="1:12" x14ac:dyDescent="0.25">
      <c r="G36" s="40">
        <f>SUM(G2:G35)</f>
        <v>173.93</v>
      </c>
      <c r="I36" s="40">
        <f>SUM(I2:I35)</f>
        <v>41.993215015015011</v>
      </c>
      <c r="J36" s="40">
        <f>SUM(J2:J35)</f>
        <v>53.994714714714711</v>
      </c>
      <c r="K36" s="40">
        <f t="shared" ref="K36:L36" si="4">SUM(K2:K35)</f>
        <v>3</v>
      </c>
      <c r="L36" s="40">
        <f t="shared" si="4"/>
        <v>40.93</v>
      </c>
    </row>
    <row r="38" spans="1:12" x14ac:dyDescent="0.25">
      <c r="A38" s="4" t="s">
        <v>159</v>
      </c>
      <c r="D38" s="4" t="s">
        <v>159</v>
      </c>
    </row>
  </sheetData>
  <hyperlinks>
    <hyperlink ref="C2" r:id="rId1" xr:uid="{3868ABD8-08F2-4FD6-A8A8-9C4E1D30F7A7}"/>
    <hyperlink ref="C3" r:id="rId2" xr:uid="{46CA4AAC-54EF-4E4C-88E9-C9A86A12D1E4}"/>
    <hyperlink ref="C17" r:id="rId3" xr:uid="{82387314-BE77-4C6A-8423-5DCD4ABE4C84}"/>
    <hyperlink ref="C19" r:id="rId4" xr:uid="{F82BB271-8BFE-49C4-A682-D63CEE8DABBA}"/>
    <hyperlink ref="C20" r:id="rId5" xr:uid="{9D7825FF-6CB9-43A4-A65E-E4D34DE16DD7}"/>
    <hyperlink ref="C21" r:id="rId6" xr:uid="{01E82871-6C2F-4B44-B075-5553EDB5D872}"/>
    <hyperlink ref="C22" r:id="rId7" xr:uid="{7D89D849-13AE-4C2D-A553-EA5FD7583219}"/>
    <hyperlink ref="C24" r:id="rId8" xr:uid="{B4AE44C2-4DDC-4024-8A8A-85CB9806F34A}"/>
    <hyperlink ref="C25" r:id="rId9" xr:uid="{9941BE3E-38AE-45FA-B385-D4DBC7536909}"/>
    <hyperlink ref="C26" r:id="rId10" xr:uid="{DF4E9E5C-269F-4CFC-85DF-784BD12055F0}"/>
    <hyperlink ref="C30" r:id="rId11" xr:uid="{C07B7C61-0A91-4D76-B284-2C0E3EEC9621}"/>
    <hyperlink ref="C32" r:id="rId12" xr:uid="{18B6EEC5-7B29-49DB-AE82-4AB186ADDC6E}"/>
    <hyperlink ref="C33" r:id="rId13" xr:uid="{312DA44B-0B86-415B-9456-D3FE1351C05C}"/>
    <hyperlink ref="C31" r:id="rId14" xr:uid="{4ED6C202-7D6C-4022-9B0A-84DF2599F64E}"/>
    <hyperlink ref="C29" r:id="rId15" xr:uid="{FC938432-628B-4D5A-A497-6435D12A4ED1}"/>
    <hyperlink ref="C27" r:id="rId16" xr:uid="{6CC52091-E574-4EBF-B3B0-AFF1FF8D63C3}"/>
    <hyperlink ref="C28" r:id="rId17" xr:uid="{4709B9DF-8040-45DE-8BC9-2D01079EC9AC}"/>
    <hyperlink ref="C34" r:id="rId18" xr:uid="{54D66168-3698-4373-9455-BAF3ADCAA72B}"/>
    <hyperlink ref="C35" r:id="rId19" xr:uid="{D163DC2C-8C90-42FA-A810-040F499449EE}"/>
    <hyperlink ref="C5" r:id="rId20" xr:uid="{961D7AD9-9481-48D6-8311-3F904C8867FC}"/>
    <hyperlink ref="C8" r:id="rId21" xr:uid="{E1DB4E7C-A645-4A96-BBE6-BF414D6495D3}"/>
    <hyperlink ref="C9" r:id="rId22" xr:uid="{79368138-8FC9-4452-95E4-ABDCC8C5220C}"/>
    <hyperlink ref="C10" r:id="rId23" xr:uid="{1968F36A-AE55-4695-A7AC-900AEF958449}"/>
    <hyperlink ref="C11" r:id="rId24" xr:uid="{B97108C6-6AD1-41B6-BD83-230745F8767A}"/>
    <hyperlink ref="C12" r:id="rId25" xr:uid="{5229FCB0-E089-4512-87CB-B2BBF97CA3FB}"/>
    <hyperlink ref="C13" r:id="rId26" xr:uid="{F1E0226A-E037-4331-A0A2-7C7374A40871}"/>
    <hyperlink ref="C14" r:id="rId27" xr:uid="{624279A1-8AF2-4971-BAF6-A3CFA262EF39}"/>
    <hyperlink ref="C15" r:id="rId28" xr:uid="{A2BC298A-E664-4810-9FA8-02F3A71F0ED9}"/>
    <hyperlink ref="C16" r:id="rId29" xr:uid="{7D4BE886-FE10-40AF-A03F-89087217D5F2}"/>
    <hyperlink ref="C6" r:id="rId30" xr:uid="{E5E1FED5-2055-46E9-B57F-B07AFBD227E6}"/>
    <hyperlink ref="F2" r:id="rId31" xr:uid="{61127C4D-D8FC-4479-902B-F7A900ADA593}"/>
  </hyperlinks>
  <pageMargins left="0.7" right="0.7" top="0.78740157499999996" bottom="0.78740157499999996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Teile Matrix</vt:lpstr>
      <vt:lpstr>Quellen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Wendelgass</dc:creator>
  <cp:lastModifiedBy>Arthur Wendelgass</cp:lastModifiedBy>
  <cp:lastPrinted>2024-05-30T13:33:35Z</cp:lastPrinted>
  <dcterms:created xsi:type="dcterms:W3CDTF">2024-05-23T08:59:59Z</dcterms:created>
  <dcterms:modified xsi:type="dcterms:W3CDTF">2024-06-23T15:15:52Z</dcterms:modified>
</cp:coreProperties>
</file>